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5" yWindow="-105" windowWidth="19305" windowHeight="7725" tabRatio="923" activeTab="14"/>
  </bookViews>
  <sheets>
    <sheet name="Spis treści" sheetId="14" r:id="rId1"/>
    <sheet name="Wymagania pozafunkcjonalne" sheetId="1" r:id="rId2"/>
    <sheet name="Finanse i Księgowość" sheetId="25" r:id="rId3"/>
    <sheet name="Project Portfolio Management" sheetId="4" r:id="rId4"/>
    <sheet name="Budżetowanie i Kontroling" sheetId="26" r:id="rId5"/>
    <sheet name="Kadry-Płace" sheetId="29" r:id="rId6"/>
    <sheet name="Portal Korporacyjny" sheetId="30" r:id="rId7"/>
    <sheet name="Zakupy" sheetId="28" r:id="rId8"/>
    <sheet name="Magazyny i Indeksy" sheetId="24" r:id="rId9"/>
    <sheet name="Sprzedaż_CRM" sheetId="15" r:id="rId10"/>
    <sheet name="EOD i Workflow" sheetId="32" r:id="rId11"/>
    <sheet name="Repozytorium" sheetId="22" r:id="rId12"/>
    <sheet name="Najem" sheetId="27" r:id="rId13"/>
    <sheet name="ACP-opcja" sheetId="33" r:id="rId14"/>
    <sheet name="ACP-Słownik pojęć" sheetId="34" r:id="rId15"/>
  </sheets>
  <externalReferences>
    <externalReference r:id="rId16"/>
  </externalReferences>
  <definedNames>
    <definedName name="_xlnm._FilterDatabase" localSheetId="4" hidden="1">'Budżetowanie i Kontroling'!$A$1:$F$68</definedName>
    <definedName name="_xlnm._FilterDatabase" localSheetId="2" hidden="1">'Finanse i Księgowość'!$A$1:$F$344</definedName>
    <definedName name="_xlnm._FilterDatabase" localSheetId="8" hidden="1">'Magazyny i Indeksy'!$A$1:$F$62</definedName>
    <definedName name="_xlnm._FilterDatabase" localSheetId="12" hidden="1">Najem!$A$1:$E$41</definedName>
    <definedName name="_xlnm._FilterDatabase" localSheetId="6" hidden="1">'Portal Korporacyjny'!$B$1:$G$42</definedName>
    <definedName name="_xlnm._FilterDatabase" localSheetId="3" hidden="1">'Project Portfolio Management'!$A$1:$F$97</definedName>
    <definedName name="_xlnm._FilterDatabase" localSheetId="11" hidden="1">Repozytorium!$A$1:$F$31</definedName>
    <definedName name="_xlnm._FilterDatabase" localSheetId="9" hidden="1">Sprzedaż_CRM!$A$1:$F$52</definedName>
    <definedName name="_xlnm._FilterDatabase" localSheetId="1" hidden="1">'Wymagania pozafunkcjonalne'!$A$1:$E$215</definedName>
    <definedName name="_xlnm._FilterDatabase" localSheetId="7" hidden="1">Zakupy!$A$1:$E$169</definedName>
    <definedName name="Czasy" localSheetId="4">#REF!</definedName>
    <definedName name="Czasy" localSheetId="10">#REF!</definedName>
    <definedName name="Czasy" localSheetId="2">#REF!</definedName>
    <definedName name="Czasy" localSheetId="12">#REF!</definedName>
    <definedName name="Czasy" localSheetId="6">#REF!</definedName>
    <definedName name="Czasy" localSheetId="3">#REF!</definedName>
    <definedName name="Czasy" localSheetId="11">#REF!</definedName>
    <definedName name="Czasy" localSheetId="9">#REF!</definedName>
    <definedName name="Czasy" localSheetId="7">#REF!</definedName>
    <definedName name="Czasy">#REF!</definedName>
    <definedName name="Czasy2" localSheetId="4">#REF!</definedName>
    <definedName name="Czasy2" localSheetId="10">#REF!</definedName>
    <definedName name="Czasy2" localSheetId="2">#REF!</definedName>
    <definedName name="Czasy2" localSheetId="12">#REF!</definedName>
    <definedName name="Czasy2" localSheetId="6">#REF!</definedName>
    <definedName name="Czasy2" localSheetId="7">#REF!</definedName>
    <definedName name="Czasy2">#REF!</definedName>
    <definedName name="Graniczny" localSheetId="4">#REF!</definedName>
    <definedName name="Graniczny" localSheetId="10">#REF!</definedName>
    <definedName name="Graniczny" localSheetId="2">#REF!</definedName>
    <definedName name="Graniczny" localSheetId="12">#REF!</definedName>
    <definedName name="Graniczny" localSheetId="6">#REF!</definedName>
    <definedName name="Graniczny" localSheetId="3">#REF!</definedName>
    <definedName name="Graniczny" localSheetId="11">#REF!</definedName>
    <definedName name="Graniczny" localSheetId="9">#REF!</definedName>
    <definedName name="Graniczny" localSheetId="7">#REF!</definedName>
    <definedName name="Graniczny">#REF!</definedName>
    <definedName name="Opcje" localSheetId="4">#REF!</definedName>
    <definedName name="Opcje" localSheetId="10">#REF!</definedName>
    <definedName name="Opcje" localSheetId="2">#REF!</definedName>
    <definedName name="Opcje" localSheetId="12">#REF!</definedName>
    <definedName name="Opcje" localSheetId="6">#REF!</definedName>
    <definedName name="Opcje" localSheetId="3">#REF!</definedName>
    <definedName name="Opcje" localSheetId="11">#REF!</definedName>
    <definedName name="Opcje" localSheetId="9">#REF!</definedName>
    <definedName name="Opcje" localSheetId="7">#REF!</definedName>
    <definedName name="Opcje">#REF!</definedName>
    <definedName name="Punkty" localSheetId="4">#REF!</definedName>
    <definedName name="Punkty" localSheetId="2">#REF!</definedName>
    <definedName name="Punkty" localSheetId="6">#REF!</definedName>
    <definedName name="Punkty" localSheetId="3">#REF!</definedName>
    <definedName name="Punkty" localSheetId="11">#REF!</definedName>
    <definedName name="Punkty" localSheetId="9">#REF!</definedName>
    <definedName name="Punkty" localSheetId="7">#REF!</definedName>
    <definedName name="Punkty">[1]Punktacja!$B$9:$B$11</definedName>
    <definedName name="Warunek" localSheetId="4">#REF!</definedName>
    <definedName name="Warunek" localSheetId="2">#REF!</definedName>
    <definedName name="Warunek" localSheetId="6">#REF!</definedName>
    <definedName name="Warunek" localSheetId="3">#REF!</definedName>
    <definedName name="Warunek" localSheetId="11">#REF!</definedName>
    <definedName name="Warunek" localSheetId="9">#REF!</definedName>
    <definedName name="Warunek" localSheetId="7">#REF!</definedName>
    <definedName name="Warunek">[1]Punktacja!$B$4:$B$6</definedName>
    <definedName name="Z_1890908C_0F33_4900_8A18_8D091C51B846_.wvu.Rows" localSheetId="2" hidden="1">'Finanse i Księgowość'!$321:$324</definedName>
    <definedName name="Z_32A38C2E_816A_4574_8C16_0DF812FC0D2D_.wvu.Cols" localSheetId="4" hidden="1">'Budżetowanie i Kontroling'!$A:$A</definedName>
    <definedName name="Z_32A38C2E_816A_4574_8C16_0DF812FC0D2D_.wvu.Cols" localSheetId="2" hidden="1">'Finanse i Księgowość'!$A:$A</definedName>
    <definedName name="Z_32A38C2E_816A_4574_8C16_0DF812FC0D2D_.wvu.Cols" localSheetId="8" hidden="1">'Magazyny i Indeksy'!$A:$A</definedName>
    <definedName name="Z_32A38C2E_816A_4574_8C16_0DF812FC0D2D_.wvu.Cols" localSheetId="11" hidden="1">Repozytorium!$A:$A</definedName>
    <definedName name="Z_32A38C2E_816A_4574_8C16_0DF812FC0D2D_.wvu.FilterData" localSheetId="4" hidden="1">'Budżetowanie i Kontroling'!$B$1:$F$68</definedName>
    <definedName name="Z_32A38C2E_816A_4574_8C16_0DF812FC0D2D_.wvu.FilterData" localSheetId="2" hidden="1">'Finanse i Księgowość'!$B$1:$F$344</definedName>
    <definedName name="Z_32A38C2E_816A_4574_8C16_0DF812FC0D2D_.wvu.FilterData" localSheetId="6" hidden="1">'Portal Korporacyjny'!$B$1:$G$42</definedName>
    <definedName name="Z_32A38C2E_816A_4574_8C16_0DF812FC0D2D_.wvu.FilterData" localSheetId="3" hidden="1">'Project Portfolio Management'!$B$1:$F$58</definedName>
    <definedName name="Z_32A38C2E_816A_4574_8C16_0DF812FC0D2D_.wvu.FilterData" localSheetId="11" hidden="1">Repozytorium!$B$1:$F$31</definedName>
    <definedName name="Z_32A38C2E_816A_4574_8C16_0DF812FC0D2D_.wvu.FilterData" localSheetId="9" hidden="1">Sprzedaż_CRM!$A$1:$F$46</definedName>
    <definedName name="Z_32A38C2E_816A_4574_8C16_0DF812FC0D2D_.wvu.FilterData" localSheetId="1" hidden="1">'Wymagania pozafunkcjonalne'!$A$1:$E$215</definedName>
    <definedName name="Z_32A38C2E_816A_4574_8C16_0DF812FC0D2D_.wvu.FilterData" localSheetId="7" hidden="1">Zakupy!$A$1:$D$169</definedName>
  </definedNames>
  <calcPr calcId="145621"/>
  <customWorkbookViews>
    <customWorkbookView name="rklepak - Widok osobisty" guid="{32A38C2E-816A-4574-8C16-0DF812FC0D2D}" mergeInterval="0" personalView="1" maximized="1" xWindow="1" yWindow="1" windowWidth="1600" windowHeight="667" activeSheetId="23"/>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75" i="33" l="1"/>
  <c r="C74" i="33"/>
  <c r="B4" i="14" l="1"/>
  <c r="B32" i="22"/>
  <c r="B33" i="22"/>
  <c r="B100" i="4"/>
  <c r="B101" i="4"/>
  <c r="B102" i="4"/>
  <c r="B103" i="4"/>
  <c r="B104" i="4"/>
  <c r="B68" i="4"/>
  <c r="B69" i="4"/>
  <c r="B70" i="4"/>
  <c r="B71" i="4"/>
  <c r="B72" i="4"/>
  <c r="B73" i="4"/>
  <c r="B74" i="4"/>
  <c r="B75" i="4"/>
  <c r="B76" i="4"/>
  <c r="B77" i="4"/>
  <c r="B78" i="4"/>
  <c r="B79" i="4"/>
  <c r="B80" i="4"/>
  <c r="B98" i="4" l="1"/>
  <c r="B99" i="4" s="1"/>
  <c r="B63" i="24" l="1"/>
  <c r="B34" i="30" l="1"/>
  <c r="A26" i="30"/>
  <c r="A27" i="30" s="1"/>
  <c r="A28" i="30" s="1"/>
  <c r="A29" i="30" s="1"/>
  <c r="A30" i="30" s="1"/>
  <c r="A31" i="30" s="1"/>
  <c r="A32" i="30" s="1"/>
  <c r="A33" i="30" s="1"/>
  <c r="A34" i="30" s="1"/>
  <c r="B43" i="30"/>
  <c r="B44" i="30" s="1"/>
  <c r="A37" i="30"/>
  <c r="A38" i="30" s="1"/>
  <c r="A39" i="30" s="1"/>
  <c r="B35" i="30"/>
  <c r="A21" i="30"/>
  <c r="A22" i="30" s="1"/>
  <c r="A23" i="30" s="1"/>
  <c r="A24" i="30" s="1"/>
  <c r="A25" i="30" s="1"/>
  <c r="B19" i="30"/>
  <c r="A6" i="30"/>
  <c r="A7" i="30" s="1"/>
  <c r="A8" i="30" s="1"/>
  <c r="A9" i="30" s="1"/>
  <c r="A10" i="30" s="1"/>
  <c r="A11" i="30" s="1"/>
  <c r="A12" i="30" s="1"/>
  <c r="A13" i="30" s="1"/>
  <c r="A14" i="30" s="1"/>
  <c r="A15" i="30" s="1"/>
  <c r="A16" i="30" s="1"/>
  <c r="A17" i="30" s="1"/>
  <c r="A18" i="30" s="1"/>
  <c r="B4" i="30"/>
  <c r="B16" i="30" l="1"/>
  <c r="B39" i="30"/>
  <c r="A40" i="30"/>
  <c r="A41" i="30" s="1"/>
  <c r="A42" i="30" s="1"/>
  <c r="B42" i="30" s="1"/>
  <c r="B9" i="30"/>
  <c r="B17" i="30"/>
  <c r="B6" i="30"/>
  <c r="B10" i="30"/>
  <c r="B14" i="30"/>
  <c r="B18" i="30"/>
  <c r="B23" i="30"/>
  <c r="B36" i="30"/>
  <c r="B5" i="30"/>
  <c r="B13" i="30"/>
  <c r="B22" i="30"/>
  <c r="B7" i="30"/>
  <c r="B11" i="30"/>
  <c r="B15" i="30"/>
  <c r="B20" i="30"/>
  <c r="B24" i="30"/>
  <c r="B37" i="30"/>
  <c r="B8" i="30"/>
  <c r="B12" i="30"/>
  <c r="B21" i="30"/>
  <c r="B25" i="30"/>
  <c r="B38" i="30"/>
  <c r="B41" i="30" l="1"/>
  <c r="B40" i="30"/>
  <c r="B26" i="30"/>
  <c r="B27" i="30" l="1"/>
  <c r="B28" i="30" l="1"/>
  <c r="B29" i="30" l="1"/>
  <c r="B30" i="30" l="1"/>
  <c r="B31" i="30" l="1"/>
  <c r="B33" i="30" l="1"/>
  <c r="B32" i="30"/>
  <c r="B88" i="4" l="1"/>
  <c r="B90" i="4" s="1"/>
  <c r="B81" i="4"/>
  <c r="B83" i="4" s="1"/>
  <c r="B59" i="4"/>
  <c r="B61" i="4" l="1"/>
  <c r="B97" i="4"/>
  <c r="B86" i="4"/>
  <c r="B85" i="4"/>
  <c r="B63" i="4"/>
  <c r="B84" i="4"/>
  <c r="B92" i="4"/>
  <c r="B67" i="4"/>
  <c r="B82" i="4"/>
  <c r="B96" i="4"/>
  <c r="B87" i="4"/>
  <c r="B60" i="4"/>
  <c r="B64" i="4"/>
  <c r="B62" i="4"/>
  <c r="B91" i="4"/>
  <c r="B66" i="4"/>
  <c r="B95" i="4"/>
  <c r="B65" i="4"/>
  <c r="B94" i="4"/>
  <c r="B93" i="4"/>
  <c r="B89" i="4"/>
  <c r="A6" i="4"/>
  <c r="A7" i="4" s="1"/>
  <c r="A26" i="4"/>
  <c r="A27" i="4" s="1"/>
  <c r="A28" i="4" s="1"/>
  <c r="A29" i="4" s="1"/>
  <c r="A30" i="4" s="1"/>
  <c r="A31" i="4" s="1"/>
  <c r="A32" i="4" s="1"/>
  <c r="A33" i="4" s="1"/>
  <c r="A34" i="4" s="1"/>
  <c r="A37" i="4"/>
  <c r="A38" i="4" s="1"/>
  <c r="A39" i="4" s="1"/>
  <c r="A40" i="4" s="1"/>
  <c r="A44" i="4"/>
  <c r="A45" i="4" s="1"/>
  <c r="A46" i="4" s="1"/>
  <c r="A47" i="4" s="1"/>
  <c r="A49" i="4" s="1"/>
  <c r="A50" i="4" s="1"/>
  <c r="A53" i="4"/>
  <c r="A54" i="4" s="1"/>
  <c r="A55" i="4" s="1"/>
  <c r="A56" i="4" s="1"/>
  <c r="A57" i="4" s="1"/>
  <c r="A58" i="4" s="1"/>
  <c r="A8" i="4" l="1"/>
  <c r="A41" i="4"/>
  <c r="A9" i="4" l="1"/>
  <c r="A10" i="4" s="1"/>
  <c r="A11" i="4" s="1"/>
  <c r="A12" i="4" s="1"/>
  <c r="A13" i="4" s="1"/>
  <c r="A14" i="4" s="1"/>
  <c r="A15" i="4" l="1"/>
  <c r="A16" i="4" l="1"/>
  <c r="A17" i="4" l="1"/>
  <c r="A18" i="4" l="1"/>
  <c r="A19" i="4" l="1"/>
  <c r="B68" i="26"/>
  <c r="B61" i="26"/>
  <c r="A61" i="26"/>
  <c r="A62" i="26" s="1"/>
  <c r="B60" i="26"/>
  <c r="B59" i="26"/>
  <c r="B67" i="26" s="1"/>
  <c r="B58" i="26"/>
  <c r="B46" i="26"/>
  <c r="A46" i="26"/>
  <c r="A47" i="26" s="1"/>
  <c r="B45" i="26"/>
  <c r="B44" i="26"/>
  <c r="B57" i="26" s="1"/>
  <c r="B30" i="26"/>
  <c r="A30" i="26"/>
  <c r="A31" i="26" s="1"/>
  <c r="B29" i="26"/>
  <c r="B19" i="26"/>
  <c r="A19" i="26"/>
  <c r="A20" i="26" s="1"/>
  <c r="B18" i="26"/>
  <c r="A18" i="26"/>
  <c r="B17" i="26"/>
  <c r="A17" i="26"/>
  <c r="B16" i="26"/>
  <c r="B12" i="26"/>
  <c r="B14" i="26" s="1"/>
  <c r="A12" i="26"/>
  <c r="B11" i="26"/>
  <c r="A11" i="26"/>
  <c r="B10" i="26"/>
  <c r="B6" i="26"/>
  <c r="B8" i="26" s="1"/>
  <c r="A6" i="26"/>
  <c r="B5" i="26"/>
  <c r="B4" i="26"/>
  <c r="B341" i="25"/>
  <c r="B337" i="25"/>
  <c r="B335" i="25"/>
  <c r="B344" i="25" s="1"/>
  <c r="B323" i="25"/>
  <c r="A323" i="25"/>
  <c r="A324" i="25" s="1"/>
  <c r="A322" i="25"/>
  <c r="B321" i="25"/>
  <c r="B320" i="25"/>
  <c r="B319" i="25"/>
  <c r="B317" i="25"/>
  <c r="B316" i="25"/>
  <c r="A316" i="25"/>
  <c r="B302" i="25"/>
  <c r="A302" i="25"/>
  <c r="A303" i="25" s="1"/>
  <c r="B301" i="25"/>
  <c r="B300" i="25"/>
  <c r="B318" i="25" s="1"/>
  <c r="A285" i="25"/>
  <c r="A286" i="25" s="1"/>
  <c r="A287" i="25" s="1"/>
  <c r="A288" i="25" s="1"/>
  <c r="A289" i="25" s="1"/>
  <c r="A290" i="25" s="1"/>
  <c r="A291" i="25" s="1"/>
  <c r="A292" i="25" s="1"/>
  <c r="A293" i="25" s="1"/>
  <c r="A294" i="25" s="1"/>
  <c r="A295" i="25" s="1"/>
  <c r="A296" i="25" s="1"/>
  <c r="A297" i="25" s="1"/>
  <c r="A298" i="25" s="1"/>
  <c r="A299" i="25" s="1"/>
  <c r="B279" i="25"/>
  <c r="B288" i="25" s="1"/>
  <c r="B278" i="25"/>
  <c r="B268" i="25"/>
  <c r="A268" i="25"/>
  <c r="A269" i="25" s="1"/>
  <c r="B267" i="25"/>
  <c r="B266" i="25"/>
  <c r="B263" i="25"/>
  <c r="A263" i="25"/>
  <c r="A264" i="25" s="1"/>
  <c r="A265" i="25" s="1"/>
  <c r="B265" i="25" s="1"/>
  <c r="A262" i="25"/>
  <c r="B261" i="25"/>
  <c r="B260" i="25"/>
  <c r="B262" i="25" s="1"/>
  <c r="B257" i="25"/>
  <c r="A257" i="25"/>
  <c r="A258" i="25" s="1"/>
  <c r="A256" i="25"/>
  <c r="B255" i="25"/>
  <c r="B254" i="25"/>
  <c r="B256" i="25" s="1"/>
  <c r="B228" i="25"/>
  <c r="A228" i="25"/>
  <c r="A229" i="25" s="1"/>
  <c r="B227" i="25"/>
  <c r="B226" i="25"/>
  <c r="B205" i="25"/>
  <c r="A205" i="25"/>
  <c r="A206" i="25" s="1"/>
  <c r="B204" i="25"/>
  <c r="B203" i="25"/>
  <c r="B136" i="25"/>
  <c r="A136" i="25"/>
  <c r="A137" i="25" s="1"/>
  <c r="B135" i="25"/>
  <c r="B134" i="25"/>
  <c r="A105" i="25"/>
  <c r="A106" i="25" s="1"/>
  <c r="A107" i="25" s="1"/>
  <c r="A108" i="25" s="1"/>
  <c r="A109" i="25" s="1"/>
  <c r="B103" i="25"/>
  <c r="B104" i="25" s="1"/>
  <c r="A55" i="25"/>
  <c r="A56" i="25" s="1"/>
  <c r="A57" i="25" s="1"/>
  <c r="A58" i="25" s="1"/>
  <c r="B54" i="25"/>
  <c r="B53" i="25"/>
  <c r="A7" i="25"/>
  <c r="A8" i="25" s="1"/>
  <c r="A9" i="25" s="1"/>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6" i="25"/>
  <c r="B4" i="25"/>
  <c r="B6" i="25" s="1"/>
  <c r="A20" i="4" l="1"/>
  <c r="A32" i="26"/>
  <c r="B31" i="26"/>
  <c r="A63" i="26"/>
  <c r="B62" i="26"/>
  <c r="A48" i="26"/>
  <c r="B47" i="26"/>
  <c r="A21" i="26"/>
  <c r="B20" i="26"/>
  <c r="B7" i="26"/>
  <c r="B13" i="26"/>
  <c r="B9" i="26"/>
  <c r="B15" i="26"/>
  <c r="B58" i="25"/>
  <c r="A59" i="25"/>
  <c r="A60" i="25" s="1"/>
  <c r="A61" i="25" s="1"/>
  <c r="A62" i="25" s="1"/>
  <c r="A110" i="25"/>
  <c r="A111" i="25" s="1"/>
  <c r="B109" i="25"/>
  <c r="A207" i="25"/>
  <c r="B206" i="25"/>
  <c r="A304" i="25"/>
  <c r="B303" i="25"/>
  <c r="B45" i="25"/>
  <c r="B41" i="25"/>
  <c r="B37" i="25"/>
  <c r="B33" i="25"/>
  <c r="B29" i="25"/>
  <c r="B25" i="25"/>
  <c r="B16" i="25"/>
  <c r="B12" i="25"/>
  <c r="B8" i="25"/>
  <c r="B20" i="25"/>
  <c r="B44" i="25"/>
  <c r="B40" i="25"/>
  <c r="B36" i="25"/>
  <c r="B32" i="25"/>
  <c r="B28" i="25"/>
  <c r="B15" i="25"/>
  <c r="B11" i="25"/>
  <c r="B7" i="25"/>
  <c r="B43" i="25"/>
  <c r="B39" i="25"/>
  <c r="B35" i="25"/>
  <c r="B31" i="25"/>
  <c r="B27" i="25"/>
  <c r="B22" i="25"/>
  <c r="B18" i="25"/>
  <c r="B46" i="25"/>
  <c r="B42" i="25"/>
  <c r="B38" i="25"/>
  <c r="B34" i="25"/>
  <c r="B30" i="25"/>
  <c r="B26" i="25"/>
  <c r="B13" i="25"/>
  <c r="B9" i="25"/>
  <c r="B5" i="25"/>
  <c r="A138" i="25"/>
  <c r="B137" i="25"/>
  <c r="B14" i="25"/>
  <c r="B19" i="25"/>
  <c r="A270" i="25"/>
  <c r="B269" i="25"/>
  <c r="A325" i="25"/>
  <c r="B324" i="25"/>
  <c r="B21" i="25"/>
  <c r="B10" i="25"/>
  <c r="B23" i="25"/>
  <c r="A230" i="25"/>
  <c r="B229" i="25"/>
  <c r="B293" i="25"/>
  <c r="B297" i="25"/>
  <c r="B57" i="25"/>
  <c r="B61" i="25"/>
  <c r="B105" i="25"/>
  <c r="B285" i="25"/>
  <c r="B315" i="25"/>
  <c r="B338" i="25"/>
  <c r="B110" i="25"/>
  <c r="B258" i="25"/>
  <c r="B264" i="25"/>
  <c r="B290" i="25"/>
  <c r="B294" i="25"/>
  <c r="B298" i="25"/>
  <c r="B322" i="25"/>
  <c r="B339" i="25"/>
  <c r="B106" i="25"/>
  <c r="B286" i="25"/>
  <c r="B340" i="25"/>
  <c r="B291" i="25"/>
  <c r="B295" i="25"/>
  <c r="B299" i="25"/>
  <c r="B55" i="25"/>
  <c r="B107" i="25"/>
  <c r="B280" i="25"/>
  <c r="B283" i="25" s="1"/>
  <c r="B287" i="25"/>
  <c r="B332" i="25"/>
  <c r="B342" i="25"/>
  <c r="B292" i="25"/>
  <c r="B296" i="25"/>
  <c r="B343" i="25"/>
  <c r="B56" i="25"/>
  <c r="B284" i="25"/>
  <c r="B336" i="25"/>
  <c r="A21" i="4" l="1"/>
  <c r="A49" i="26"/>
  <c r="B48" i="26"/>
  <c r="A64" i="26"/>
  <c r="B63" i="26"/>
  <c r="A22" i="26"/>
  <c r="B21" i="26"/>
  <c r="A33" i="26"/>
  <c r="B32" i="26"/>
  <c r="A139" i="25"/>
  <c r="B138" i="25"/>
  <c r="B207" i="25"/>
  <c r="A208" i="25"/>
  <c r="B59" i="25"/>
  <c r="A326" i="25"/>
  <c r="B325" i="25"/>
  <c r="A112" i="25"/>
  <c r="B111" i="25"/>
  <c r="B62" i="25"/>
  <c r="A63" i="25"/>
  <c r="B60" i="25"/>
  <c r="B230" i="25"/>
  <c r="A231" i="25"/>
  <c r="A271" i="25"/>
  <c r="B270" i="25"/>
  <c r="A305" i="25"/>
  <c r="B304" i="25"/>
  <c r="A22" i="4" l="1"/>
  <c r="A23" i="4" s="1"/>
  <c r="A34" i="26"/>
  <c r="B33" i="26"/>
  <c r="A23" i="26"/>
  <c r="B22" i="26"/>
  <c r="A65" i="26"/>
  <c r="B64" i="26"/>
  <c r="A50" i="26"/>
  <c r="B49" i="26"/>
  <c r="A306" i="25"/>
  <c r="B305" i="25"/>
  <c r="A113" i="25"/>
  <c r="B112" i="25"/>
  <c r="A140" i="25"/>
  <c r="B139" i="25"/>
  <c r="A272" i="25"/>
  <c r="B271" i="25"/>
  <c r="A232" i="25"/>
  <c r="B231" i="25"/>
  <c r="A327" i="25"/>
  <c r="B326" i="25"/>
  <c r="A209" i="25"/>
  <c r="B208" i="25"/>
  <c r="A64" i="25"/>
  <c r="B63" i="25"/>
  <c r="A51" i="26" l="1"/>
  <c r="B50" i="26"/>
  <c r="A66" i="26"/>
  <c r="B66" i="26" s="1"/>
  <c r="B65" i="26"/>
  <c r="A24" i="26"/>
  <c r="B23" i="26"/>
  <c r="A35" i="26"/>
  <c r="B34" i="26"/>
  <c r="A65" i="25"/>
  <c r="B64" i="25"/>
  <c r="A273" i="25"/>
  <c r="B272" i="25"/>
  <c r="A210" i="25"/>
  <c r="B209" i="25"/>
  <c r="A141" i="25"/>
  <c r="B140" i="25"/>
  <c r="A328" i="25"/>
  <c r="B327" i="25"/>
  <c r="A114" i="25"/>
  <c r="B113" i="25"/>
  <c r="B232" i="25"/>
  <c r="A233" i="25"/>
  <c r="A307" i="25"/>
  <c r="B306" i="25"/>
  <c r="A36" i="26" l="1"/>
  <c r="B35" i="26"/>
  <c r="A25" i="26"/>
  <c r="B25" i="26" s="1"/>
  <c r="B24" i="26"/>
  <c r="A52" i="26"/>
  <c r="B51" i="26"/>
  <c r="A308" i="25"/>
  <c r="B307" i="25"/>
  <c r="A142" i="25"/>
  <c r="B141" i="25"/>
  <c r="A211" i="25"/>
  <c r="B210" i="25"/>
  <c r="A234" i="25"/>
  <c r="B233" i="25"/>
  <c r="A115" i="25"/>
  <c r="B114" i="25"/>
  <c r="A274" i="25"/>
  <c r="B273" i="25"/>
  <c r="A329" i="25"/>
  <c r="B328" i="25"/>
  <c r="A66" i="25"/>
  <c r="B65" i="25"/>
  <c r="A53" i="26" l="1"/>
  <c r="B52" i="26"/>
  <c r="B26" i="26"/>
  <c r="B28" i="26"/>
  <c r="B27" i="26"/>
  <c r="A37" i="26"/>
  <c r="B36" i="26"/>
  <c r="B66" i="25"/>
  <c r="A67" i="25"/>
  <c r="A235" i="25"/>
  <c r="B234" i="25"/>
  <c r="A330" i="25"/>
  <c r="B329" i="25"/>
  <c r="B211" i="25"/>
  <c r="A212" i="25"/>
  <c r="A275" i="25"/>
  <c r="B274" i="25"/>
  <c r="A143" i="25"/>
  <c r="B142" i="25"/>
  <c r="A116" i="25"/>
  <c r="B115" i="25"/>
  <c r="A309" i="25"/>
  <c r="B308" i="25"/>
  <c r="A38" i="26" l="1"/>
  <c r="B37" i="26"/>
  <c r="A54" i="26"/>
  <c r="B53" i="26"/>
  <c r="A213" i="25"/>
  <c r="B212" i="25"/>
  <c r="A310" i="25"/>
  <c r="B309" i="25"/>
  <c r="A117" i="25"/>
  <c r="B116" i="25"/>
  <c r="A331" i="25"/>
  <c r="B331" i="25" s="1"/>
  <c r="B330" i="25"/>
  <c r="A144" i="25"/>
  <c r="B143" i="25"/>
  <c r="A236" i="25"/>
  <c r="B235" i="25"/>
  <c r="A68" i="25"/>
  <c r="B67" i="25"/>
  <c r="A276" i="25"/>
  <c r="B275" i="25"/>
  <c r="A55" i="26" l="1"/>
  <c r="B54" i="26"/>
  <c r="A39" i="26"/>
  <c r="B38" i="26"/>
  <c r="A277" i="25"/>
  <c r="B277" i="25" s="1"/>
  <c r="B276" i="25"/>
  <c r="A69" i="25"/>
  <c r="B68" i="25"/>
  <c r="A118" i="25"/>
  <c r="B117" i="25"/>
  <c r="A237" i="25"/>
  <c r="B236" i="25"/>
  <c r="A311" i="25"/>
  <c r="B310" i="25"/>
  <c r="A145" i="25"/>
  <c r="B144" i="25"/>
  <c r="A214" i="25"/>
  <c r="B213" i="25"/>
  <c r="A40" i="26" l="1"/>
  <c r="B39" i="26"/>
  <c r="A56" i="26"/>
  <c r="B56" i="26" s="1"/>
  <c r="B55" i="26"/>
  <c r="A312" i="25"/>
  <c r="B311" i="25"/>
  <c r="A238" i="25"/>
  <c r="B237" i="25"/>
  <c r="A215" i="25"/>
  <c r="B214" i="25"/>
  <c r="A119" i="25"/>
  <c r="B118" i="25"/>
  <c r="A146" i="25"/>
  <c r="B145" i="25"/>
  <c r="A70" i="25"/>
  <c r="B69" i="25"/>
  <c r="A41" i="26" l="1"/>
  <c r="B40" i="26"/>
  <c r="A313" i="25"/>
  <c r="B312" i="25"/>
  <c r="A120" i="25"/>
  <c r="B119" i="25"/>
  <c r="A147" i="25"/>
  <c r="B146" i="25"/>
  <c r="B215" i="25"/>
  <c r="A216" i="25"/>
  <c r="B70" i="25"/>
  <c r="A71" i="25"/>
  <c r="A239" i="25"/>
  <c r="B238" i="25"/>
  <c r="A42" i="26" l="1"/>
  <c r="B41" i="26"/>
  <c r="A72" i="25"/>
  <c r="B71" i="25"/>
  <c r="A217" i="25"/>
  <c r="B216" i="25"/>
  <c r="A148" i="25"/>
  <c r="B147" i="25"/>
  <c r="A240" i="25"/>
  <c r="B239" i="25"/>
  <c r="A121" i="25"/>
  <c r="B120" i="25"/>
  <c r="A314" i="25"/>
  <c r="B314" i="25" s="1"/>
  <c r="B313" i="25"/>
  <c r="A43" i="26" l="1"/>
  <c r="B43" i="26" s="1"/>
  <c r="B42" i="26"/>
  <c r="A73" i="25"/>
  <c r="B72" i="25"/>
  <c r="A149" i="25"/>
  <c r="A150" i="25" s="1"/>
  <c r="B148" i="25"/>
  <c r="A122" i="25"/>
  <c r="B121" i="25"/>
  <c r="B240" i="25"/>
  <c r="A241" i="25"/>
  <c r="A218" i="25"/>
  <c r="B217" i="25"/>
  <c r="A123" i="25" l="1"/>
  <c r="B122" i="25"/>
  <c r="B150" i="25"/>
  <c r="A151" i="25"/>
  <c r="A242" i="25"/>
  <c r="B241" i="25"/>
  <c r="A219" i="25"/>
  <c r="B218" i="25"/>
  <c r="A74" i="25"/>
  <c r="B73" i="25"/>
  <c r="B242" i="25" l="1"/>
  <c r="A243" i="25"/>
  <c r="B219" i="25"/>
  <c r="A220" i="25"/>
  <c r="A152" i="25"/>
  <c r="B151" i="25"/>
  <c r="B74" i="25"/>
  <c r="A75" i="25"/>
  <c r="A76" i="25" s="1"/>
  <c r="A124" i="25"/>
  <c r="B123" i="25"/>
  <c r="A244" i="25" l="1"/>
  <c r="B243" i="25"/>
  <c r="A77" i="25"/>
  <c r="B76" i="25"/>
  <c r="B152" i="25"/>
  <c r="A153" i="25"/>
  <c r="A125" i="25"/>
  <c r="B124" i="25"/>
  <c r="A221" i="25"/>
  <c r="B220" i="25"/>
  <c r="A126" i="25" l="1"/>
  <c r="B125" i="25"/>
  <c r="A78" i="25"/>
  <c r="B77" i="25"/>
  <c r="B221" i="25"/>
  <c r="A222" i="25"/>
  <c r="B244" i="25"/>
  <c r="A245" i="25"/>
  <c r="A154" i="25"/>
  <c r="B153" i="25"/>
  <c r="A246" i="25" l="1"/>
  <c r="B245" i="25"/>
  <c r="A79" i="25"/>
  <c r="B78" i="25"/>
  <c r="A223" i="25"/>
  <c r="B222" i="25"/>
  <c r="B154" i="25"/>
  <c r="A155" i="25"/>
  <c r="A127" i="25"/>
  <c r="B127" i="25" s="1"/>
  <c r="B126" i="25"/>
  <c r="B223" i="25" l="1"/>
  <c r="A224" i="25"/>
  <c r="A80" i="25"/>
  <c r="B79" i="25"/>
  <c r="A156" i="25"/>
  <c r="B155" i="25"/>
  <c r="A247" i="25"/>
  <c r="B246" i="25"/>
  <c r="A248" i="25" l="1"/>
  <c r="B247" i="25"/>
  <c r="B156" i="25"/>
  <c r="A157" i="25"/>
  <c r="A81" i="25"/>
  <c r="B80" i="25"/>
  <c r="A225" i="25"/>
  <c r="B225" i="25" s="1"/>
  <c r="B224" i="25"/>
  <c r="A158" i="25" l="1"/>
  <c r="B157" i="25"/>
  <c r="A82" i="25"/>
  <c r="B81" i="25"/>
  <c r="B248" i="25"/>
  <c r="A249" i="25"/>
  <c r="A83" i="25" l="1"/>
  <c r="A84" i="25" s="1"/>
  <c r="A85" i="25" s="1"/>
  <c r="A86" i="25" s="1"/>
  <c r="B82" i="25"/>
  <c r="A250" i="25"/>
  <c r="B249" i="25"/>
  <c r="B158" i="25"/>
  <c r="A159" i="25"/>
  <c r="A160" i="25" l="1"/>
  <c r="B159" i="25"/>
  <c r="A251" i="25"/>
  <c r="B251" i="25" s="1"/>
  <c r="B250" i="25"/>
  <c r="A87" i="25"/>
  <c r="B86" i="25"/>
  <c r="A88" i="25" l="1"/>
  <c r="B87" i="25"/>
  <c r="B160" i="25"/>
  <c r="A161" i="25"/>
  <c r="A162" i="25" l="1"/>
  <c r="B161" i="25"/>
  <c r="B88" i="25"/>
  <c r="A89" i="25"/>
  <c r="B162" i="25" l="1"/>
  <c r="A163" i="25"/>
  <c r="A90" i="25"/>
  <c r="B89" i="25"/>
  <c r="A91" i="25" l="1"/>
  <c r="B90" i="25"/>
  <c r="A164" i="25"/>
  <c r="B163" i="25"/>
  <c r="B164" i="25" l="1"/>
  <c r="A165" i="25"/>
  <c r="A92" i="25"/>
  <c r="B91" i="25"/>
  <c r="B92" i="25" l="1"/>
  <c r="A93" i="25"/>
  <c r="A166" i="25"/>
  <c r="B165" i="25"/>
  <c r="B166" i="25" l="1"/>
  <c r="A167" i="25"/>
  <c r="A94" i="25"/>
  <c r="B93" i="25"/>
  <c r="A95" i="25" l="1"/>
  <c r="B94" i="25"/>
  <c r="A168" i="25"/>
  <c r="B167" i="25"/>
  <c r="B168" i="25" l="1"/>
  <c r="A169" i="25"/>
  <c r="A96" i="25"/>
  <c r="B95" i="25"/>
  <c r="B96" i="25" l="1"/>
  <c r="A97" i="25"/>
  <c r="B97" i="25" s="1"/>
  <c r="A170" i="25"/>
  <c r="B169" i="25"/>
  <c r="B170" i="25" l="1"/>
  <c r="A171" i="25"/>
  <c r="A172" i="25" l="1"/>
  <c r="B171" i="25"/>
  <c r="B172" i="25" l="1"/>
  <c r="A173" i="25"/>
  <c r="A174" i="25" l="1"/>
  <c r="B173" i="25"/>
  <c r="B174" i="25" l="1"/>
  <c r="A175" i="25"/>
  <c r="A176" i="25" l="1"/>
  <c r="B175" i="25"/>
  <c r="B176" i="25" l="1"/>
  <c r="A177" i="25"/>
  <c r="A178" i="25" l="1"/>
  <c r="B177" i="25"/>
  <c r="B178" i="25" l="1"/>
  <c r="A179" i="25"/>
  <c r="A180" i="25" l="1"/>
  <c r="B179" i="25"/>
  <c r="B180" i="25" l="1"/>
  <c r="A181" i="25"/>
  <c r="A182" i="25" l="1"/>
  <c r="B181" i="25"/>
  <c r="B182" i="25" l="1"/>
  <c r="A183" i="25"/>
  <c r="A184" i="25" l="1"/>
  <c r="B183" i="25"/>
  <c r="B184" i="25" l="1"/>
  <c r="A185" i="25"/>
  <c r="A186" i="25" l="1"/>
  <c r="B185" i="25"/>
  <c r="A187" i="25" l="1"/>
  <c r="B186" i="25"/>
  <c r="A188" i="25" l="1"/>
  <c r="B187" i="25"/>
  <c r="B188" i="25" l="1"/>
  <c r="A189" i="25"/>
  <c r="A190" i="25" l="1"/>
  <c r="B189" i="25"/>
  <c r="A191" i="25" l="1"/>
  <c r="B190" i="25"/>
  <c r="A192" i="25" l="1"/>
  <c r="B191" i="25"/>
  <c r="B192" i="25" l="1"/>
  <c r="A193" i="25"/>
  <c r="A194" i="25" l="1"/>
  <c r="A195" i="25" s="1"/>
  <c r="B193" i="25"/>
  <c r="B195" i="25" l="1"/>
  <c r="A196" i="25"/>
  <c r="A197" i="25" s="1"/>
  <c r="B197" i="25" l="1"/>
  <c r="A198" i="25"/>
  <c r="A199" i="25" s="1"/>
  <c r="A200" i="25" l="1"/>
  <c r="B200" i="25" s="1"/>
  <c r="B199" i="25"/>
  <c r="B23" i="15" l="1"/>
  <c r="B4" i="22" l="1"/>
  <c r="A46" i="15"/>
  <c r="A47" i="15" s="1"/>
  <c r="A48" i="15" s="1"/>
  <c r="A49" i="15" s="1"/>
  <c r="A50" i="15" s="1"/>
  <c r="A51" i="15" s="1"/>
  <c r="A52" i="15" s="1"/>
  <c r="B44" i="15"/>
  <c r="B41" i="15"/>
  <c r="B43" i="15" s="1"/>
  <c r="A19" i="15"/>
  <c r="A20" i="15" s="1"/>
  <c r="A21" i="15" s="1"/>
  <c r="B17" i="15"/>
  <c r="A6" i="15"/>
  <c r="A7" i="15" s="1"/>
  <c r="A8" i="15" s="1"/>
  <c r="B4" i="15"/>
  <c r="A6" i="24"/>
  <c r="B4" i="24"/>
  <c r="B62" i="24" s="1"/>
  <c r="B51" i="4"/>
  <c r="B56" i="4" s="1"/>
  <c r="B42" i="4"/>
  <c r="B35" i="4"/>
  <c r="B24" i="4"/>
  <c r="B4" i="4"/>
  <c r="B8" i="4" s="1"/>
  <c r="B106" i="14"/>
  <c r="B102" i="14"/>
  <c r="B101" i="14"/>
  <c r="B97" i="14"/>
  <c r="B96" i="14"/>
  <c r="B95" i="14"/>
  <c r="B94" i="14"/>
  <c r="C90" i="14"/>
  <c r="B87" i="14"/>
  <c r="B86" i="14"/>
  <c r="B85" i="14"/>
  <c r="B84" i="14"/>
  <c r="B83" i="14"/>
  <c r="B82" i="14"/>
  <c r="B81" i="14"/>
  <c r="B80" i="14"/>
  <c r="B79" i="14"/>
  <c r="B75" i="14"/>
  <c r="B74" i="14"/>
  <c r="B73" i="14"/>
  <c r="B69" i="14"/>
  <c r="B68" i="14"/>
  <c r="B67" i="14"/>
  <c r="B66" i="14"/>
  <c r="B65" i="14"/>
  <c r="B64" i="14"/>
  <c r="B63" i="14"/>
  <c r="B62" i="14"/>
  <c r="B61" i="14"/>
  <c r="B60" i="14"/>
  <c r="B59" i="14"/>
  <c r="B55" i="14"/>
  <c r="B54" i="14"/>
  <c r="B53" i="14"/>
  <c r="B49" i="14"/>
  <c r="B48" i="14"/>
  <c r="B47" i="14"/>
  <c r="B46" i="14"/>
  <c r="B45" i="14"/>
  <c r="B41" i="14"/>
  <c r="B40" i="14"/>
  <c r="B39" i="14"/>
  <c r="B38" i="14"/>
  <c r="B37" i="14"/>
  <c r="B36" i="14"/>
  <c r="B35" i="14"/>
  <c r="B34" i="14"/>
  <c r="B33" i="14"/>
  <c r="B32" i="14"/>
  <c r="B31" i="14"/>
  <c r="B30" i="14"/>
  <c r="B29" i="14"/>
  <c r="B25" i="14"/>
  <c r="B24" i="14"/>
  <c r="B23" i="14"/>
  <c r="B22" i="14"/>
  <c r="B21" i="14"/>
  <c r="B19" i="14"/>
  <c r="B18" i="14"/>
  <c r="B17" i="14"/>
  <c r="B16" i="14"/>
  <c r="B15" i="14"/>
  <c r="B14" i="14"/>
  <c r="B13" i="14"/>
  <c r="B12" i="14"/>
  <c r="B11" i="14"/>
  <c r="B10" i="14"/>
  <c r="B9" i="14"/>
  <c r="B8" i="14"/>
  <c r="B7" i="14"/>
  <c r="B6" i="14"/>
  <c r="B5" i="14"/>
  <c r="B40" i="4" l="1"/>
  <c r="B41" i="4"/>
  <c r="B39" i="4"/>
  <c r="B38" i="4"/>
  <c r="B12" i="4"/>
  <c r="B13" i="4"/>
  <c r="B14" i="4"/>
  <c r="B15" i="4"/>
  <c r="B16" i="4"/>
  <c r="B17" i="4"/>
  <c r="B18" i="4"/>
  <c r="B19" i="4"/>
  <c r="B20" i="4"/>
  <c r="B21" i="4"/>
  <c r="B6" i="22"/>
  <c r="B30" i="22"/>
  <c r="B15" i="22"/>
  <c r="B8" i="22"/>
  <c r="B16" i="22"/>
  <c r="B24" i="22"/>
  <c r="B9" i="22"/>
  <c r="B17" i="22"/>
  <c r="B25" i="22"/>
  <c r="B10" i="22"/>
  <c r="B18" i="22"/>
  <c r="B26" i="22"/>
  <c r="B11" i="22"/>
  <c r="B19" i="22"/>
  <c r="B12" i="22"/>
  <c r="B20" i="22"/>
  <c r="B28" i="22"/>
  <c r="B13" i="22"/>
  <c r="B21" i="22"/>
  <c r="B29" i="22"/>
  <c r="B14" i="22"/>
  <c r="B23" i="22"/>
  <c r="B31" i="22"/>
  <c r="B27" i="22"/>
  <c r="B22" i="22"/>
  <c r="B7" i="22"/>
  <c r="B5" i="22"/>
  <c r="B6" i="15"/>
  <c r="B19" i="15"/>
  <c r="B52" i="15"/>
  <c r="B6" i="4"/>
  <c r="B58" i="4"/>
  <c r="B22" i="4"/>
  <c r="A9" i="15"/>
  <c r="A10" i="15" s="1"/>
  <c r="B8" i="15"/>
  <c r="A22" i="15"/>
  <c r="A23" i="15" s="1"/>
  <c r="B21" i="15"/>
  <c r="B45" i="15"/>
  <c r="B47" i="15"/>
  <c r="B49" i="15"/>
  <c r="B51" i="15"/>
  <c r="B5" i="15"/>
  <c r="B7" i="15"/>
  <c r="B18" i="15"/>
  <c r="B20" i="15"/>
  <c r="B42" i="15"/>
  <c r="B46" i="15"/>
  <c r="B48" i="15"/>
  <c r="B50" i="15"/>
  <c r="B90" i="14"/>
  <c r="A7" i="24"/>
  <c r="A8" i="24" s="1"/>
  <c r="B6" i="24"/>
  <c r="B5" i="24"/>
  <c r="B28" i="4"/>
  <c r="B46" i="4"/>
  <c r="B7" i="4"/>
  <c r="B9" i="4"/>
  <c r="B11" i="4"/>
  <c r="B23" i="4"/>
  <c r="B26" i="4"/>
  <c r="B37" i="4"/>
  <c r="B44" i="4"/>
  <c r="B52" i="4"/>
  <c r="B54" i="4"/>
  <c r="B57" i="4"/>
  <c r="B5" i="4"/>
  <c r="B10" i="4"/>
  <c r="B25" i="4"/>
  <c r="B27" i="4"/>
  <c r="B29" i="4"/>
  <c r="B36" i="4"/>
  <c r="B43" i="4"/>
  <c r="B45" i="4"/>
  <c r="B47" i="4"/>
  <c r="B53" i="4"/>
  <c r="B55" i="4"/>
  <c r="B9" i="15" l="1"/>
  <c r="B22" i="15"/>
  <c r="A24" i="15"/>
  <c r="A11" i="15"/>
  <c r="B10" i="15"/>
  <c r="B7" i="24"/>
  <c r="A9" i="24"/>
  <c r="B8" i="24"/>
  <c r="B50" i="4"/>
  <c r="B49" i="4"/>
  <c r="B30" i="4"/>
  <c r="A25" i="15" l="1"/>
  <c r="B24" i="15"/>
  <c r="A12" i="15"/>
  <c r="B11" i="15"/>
  <c r="A10" i="24"/>
  <c r="B9" i="24"/>
  <c r="B31" i="4"/>
  <c r="A26" i="15" l="1"/>
  <c r="B25" i="15"/>
  <c r="A13" i="15"/>
  <c r="B12" i="15"/>
  <c r="A11" i="24"/>
  <c r="B10" i="24"/>
  <c r="B32" i="4"/>
  <c r="A27" i="15" l="1"/>
  <c r="B26" i="15"/>
  <c r="A14" i="15"/>
  <c r="B13" i="15"/>
  <c r="A12" i="24"/>
  <c r="B11" i="24"/>
  <c r="B34" i="4"/>
  <c r="B33" i="4"/>
  <c r="A28" i="15" l="1"/>
  <c r="B27" i="15"/>
  <c r="A15" i="15"/>
  <c r="B14" i="15"/>
  <c r="A13" i="24"/>
  <c r="B12" i="24"/>
  <c r="A29" i="15" l="1"/>
  <c r="B28" i="15"/>
  <c r="A16" i="15"/>
  <c r="B16" i="15" s="1"/>
  <c r="B15" i="15"/>
  <c r="A14" i="24"/>
  <c r="B13" i="24"/>
  <c r="A30" i="15" l="1"/>
  <c r="B29" i="15"/>
  <c r="A15" i="24"/>
  <c r="B14" i="24"/>
  <c r="A31" i="15" l="1"/>
  <c r="A32" i="15" s="1"/>
  <c r="B32" i="15" s="1"/>
  <c r="B30" i="15"/>
  <c r="A16" i="24"/>
  <c r="B15" i="24"/>
  <c r="B31" i="15" l="1"/>
  <c r="A17" i="24"/>
  <c r="B16" i="24"/>
  <c r="A33" i="15" l="1"/>
  <c r="B33" i="15" s="1"/>
  <c r="A18" i="24"/>
  <c r="B17" i="24"/>
  <c r="A34" i="15" l="1"/>
  <c r="A19" i="24"/>
  <c r="B18" i="24"/>
  <c r="A35" i="15" l="1"/>
  <c r="B34" i="15"/>
  <c r="A20" i="24"/>
  <c r="B19" i="24"/>
  <c r="A36" i="15" l="1"/>
  <c r="B35" i="15"/>
  <c r="A21" i="24"/>
  <c r="B20" i="24"/>
  <c r="A37" i="15" l="1"/>
  <c r="B36" i="15"/>
  <c r="A22" i="24"/>
  <c r="B21" i="24"/>
  <c r="A38" i="15" l="1"/>
  <c r="B37" i="15"/>
  <c r="A23" i="24"/>
  <c r="B22" i="24"/>
  <c r="A39" i="15" l="1"/>
  <c r="B39" i="15" s="1"/>
  <c r="B38" i="15"/>
  <c r="A24" i="24"/>
  <c r="B23" i="24"/>
  <c r="A25" i="24" l="1"/>
  <c r="B24" i="24"/>
  <c r="A26" i="24" l="1"/>
  <c r="B25" i="24"/>
  <c r="A27" i="24" l="1"/>
  <c r="B26" i="24"/>
  <c r="A28" i="24" l="1"/>
  <c r="B27" i="24"/>
  <c r="A29" i="24" l="1"/>
  <c r="B28" i="24"/>
  <c r="A30" i="24" l="1"/>
  <c r="B29" i="24"/>
  <c r="A31" i="24" l="1"/>
  <c r="B30" i="24"/>
  <c r="A32" i="24" l="1"/>
  <c r="B31" i="24"/>
  <c r="A33" i="24" l="1"/>
  <c r="B32" i="24"/>
  <c r="A34" i="24" l="1"/>
  <c r="B33" i="24"/>
  <c r="A35" i="24" l="1"/>
  <c r="B34" i="24"/>
  <c r="A36" i="24" l="1"/>
  <c r="B35" i="24"/>
  <c r="A37" i="24" l="1"/>
  <c r="B36" i="24"/>
  <c r="A38" i="24" l="1"/>
  <c r="B37" i="24"/>
  <c r="A39" i="24" l="1"/>
  <c r="B38" i="24"/>
  <c r="A40" i="24" l="1"/>
  <c r="B39" i="24"/>
  <c r="A41" i="24" l="1"/>
  <c r="B40" i="24"/>
  <c r="A42" i="24" l="1"/>
  <c r="B41" i="24"/>
  <c r="A43" i="24" l="1"/>
  <c r="B42" i="24"/>
  <c r="A44" i="24" l="1"/>
  <c r="B43" i="24"/>
  <c r="A45" i="24" l="1"/>
  <c r="B44" i="24"/>
  <c r="A46" i="24" l="1"/>
  <c r="B45" i="24"/>
  <c r="A47" i="24" l="1"/>
  <c r="B46" i="24"/>
  <c r="A48" i="24" l="1"/>
  <c r="B47" i="24"/>
  <c r="A49" i="24" l="1"/>
  <c r="B48" i="24"/>
  <c r="A50" i="24" l="1"/>
  <c r="B49" i="24"/>
  <c r="A51" i="24" l="1"/>
  <c r="B50" i="24"/>
  <c r="A52" i="24" l="1"/>
  <c r="B51" i="24"/>
  <c r="A53" i="24" l="1"/>
  <c r="B52" i="24"/>
  <c r="A54" i="24" l="1"/>
  <c r="B53" i="24"/>
  <c r="A55" i="24" l="1"/>
  <c r="B54" i="24"/>
  <c r="A56" i="24" l="1"/>
  <c r="B55" i="24"/>
  <c r="A57" i="24" l="1"/>
  <c r="B56" i="24"/>
  <c r="A58" i="24" l="1"/>
  <c r="B57" i="24"/>
  <c r="A59" i="24" l="1"/>
  <c r="B58" i="24"/>
  <c r="A60" i="24" l="1"/>
  <c r="B59" i="24"/>
  <c r="A61" i="24" l="1"/>
  <c r="B61" i="24" s="1"/>
  <c r="B60" i="24"/>
</calcChain>
</file>

<file path=xl/sharedStrings.xml><?xml version="1.0" encoding="utf-8"?>
<sst xmlns="http://schemas.openxmlformats.org/spreadsheetml/2006/main" count="3871" uniqueCount="2609">
  <si>
    <t>Możliwość analizy kosztów, wydatków i przychodów, zestawiania ich z budżetem w podziale na wydatki, działania, kategorie oraz z uwzględnieniem rozłożenia budżetu w czasie i przypisania do Komórek Organizacyjnych (MPK) wraz z możliwością analizy wykorzystania przyznanych wcześniej zaliczek.</t>
  </si>
  <si>
    <t>Automatyczne księgowanie VAT na koniec miesiąca z rozliczeniem otwartych pozycji (np. poprzez tworzenie odpowiedniego dokumentu PK).</t>
  </si>
  <si>
    <t>Repozytorium informacji o podatku VAT dla różnych krajów.</t>
  </si>
  <si>
    <t>Możliwość zdefiniowania dowolnych typów dokumentów księgowych wg zdefiniowanych szablonów.</t>
  </si>
  <si>
    <t>Możliwość uzyskania wartościowo-ilościowej statystyki zakupów (narastająco).</t>
  </si>
  <si>
    <t>Raport cenników i rabatów według dostawcy i towaru.</t>
  </si>
  <si>
    <t>Możliwość raportowania o zamówieniach zakupu oraz planowanych i uruchomionych zamówieniach zakupu.</t>
  </si>
  <si>
    <t>Możliwość tworzenia zapytań i raportów dotyczących statusu zamówień zakupu i ich realizacji.</t>
  </si>
  <si>
    <t>Możliwość tworzenia raportów i zapytań o uruchomionych zamówieniach zakupu wg numeru.</t>
  </si>
  <si>
    <t>Możliwość raportowania o potwierdzonych zamówieniach zakupu przez dostawców wg umowy.</t>
  </si>
  <si>
    <t>Możliwość raportowania historii zakupu towaru.</t>
  </si>
  <si>
    <t>Możliwość tworzenia własnych raportów (lub zapytań) w oparciu o dane dostępne w systemie.</t>
  </si>
  <si>
    <t>Obsługa reklamacji</t>
  </si>
  <si>
    <t>Możliwość zdefiniowania wypełnienia i przesłania protokołu reklamacyjnego.</t>
  </si>
  <si>
    <t>Możliwość przechowywania danych o reklamacjach (przedmiot reklamacji, powód reklamacji, data, dane dostawcy, wynik reklamacji, dodatkowy komentarz).</t>
  </si>
  <si>
    <t>Reklamacja z powodu niezgodności przy przyjęciu lub zwrocie towaru.</t>
  </si>
  <si>
    <t>Integracja</t>
  </si>
  <si>
    <t>Integracja / interfejs z modułem Księgowym w celu automatycznego księgowania zobowiązań.</t>
  </si>
  <si>
    <t>Integracja / interfejs z EOD / workflow pozwalający na definiowanie ścieżek akceptacji dla poszczególnych dokumentów zakupowych.</t>
  </si>
  <si>
    <t>Integracja / interfejs z Repozytorium dokumentów pozwalający na przechowywanie zeskanowanych oryginałów dokumentów i zintegrowany z modułem Zakupów wgląd.</t>
  </si>
  <si>
    <t>12.</t>
  </si>
  <si>
    <t>Wymagania funkcjonalne dla systemu Sprzedaż</t>
  </si>
  <si>
    <t>Zarządzanie danymi podstawowymi</t>
  </si>
  <si>
    <t>Możliwość przeglądania kartotek odbiorców według zadanych kryteriów, obejmujących co najmniej wyszukiwanie po wybranych polach danych podstawowych.</t>
  </si>
  <si>
    <t>Zarządzanie kontaktami z klientem</t>
  </si>
  <si>
    <t>Dostęp do ekranu danych o kliencie, który prezentuje historię kontaktów w podziale na działania sprzedażowe wg dat i rodzajów kontaktów, wraz z opisem każdego kontaktu.</t>
  </si>
  <si>
    <t>Możliwość rejestracji zapytań ofertowych od klientów.</t>
  </si>
  <si>
    <t>Możliwość rejestracji ofert wysłanych do klientów.</t>
  </si>
  <si>
    <t>Możliwość rejestracji zleceń sprzedaży.</t>
  </si>
  <si>
    <t>Integracja z innymi systemami</t>
  </si>
  <si>
    <t>Wymagania pozafunkcjonalne</t>
  </si>
  <si>
    <t>Ogólne wymagania pozafunkcjonalne</t>
  </si>
  <si>
    <t>Finanse i Księgowość</t>
  </si>
  <si>
    <t>Budżetowanie i Kontroling</t>
  </si>
  <si>
    <t>Kadry - Płace</t>
  </si>
  <si>
    <t>Portal Korporacyjny</t>
  </si>
  <si>
    <t>Zakupy</t>
  </si>
  <si>
    <t>Rejestracja podstawowych danych w zakresie zarządzania poszczególnymi inicjatywami sprzedażowymi (Informacja o kliencie, Opis produktu/usługi, Wymagana data złożenia oferty, Imię i nazwisko osoby odpowiedzialnej za zarządzanie inicjatywą sprzedażową z ramienia departamentu badawczego i departamentu BD)</t>
  </si>
  <si>
    <t xml:space="preserve">Automatyczna kalkulacja wartości poszczególnych inicjatyw sprzedażowych będąca pochodną szacowanej wartości danej sprzedaży oraz prawdopodobieństwa jej realizacji. </t>
  </si>
  <si>
    <t xml:space="preserve">Rejestracja szacowanych kosztów realizacji danego projektu, dostarczenia produktu / usługi. </t>
  </si>
  <si>
    <t>Rejestracja ryzyk zidentyfikowanych dla danej inicjatywy sprzedażowej</t>
  </si>
  <si>
    <t xml:space="preserve">Automatyczne raportowanie liczby i wartości inicjatyw realizowanych i zamkniętych według poszczególnych pracowników departamentu Business Development, dedykowanych do generowania sprzedaży. </t>
  </si>
  <si>
    <t>Zarządzanie umową</t>
  </si>
  <si>
    <t>- kategoria CPV</t>
  </si>
  <si>
    <t>- szacunkowa wartość zamówienia</t>
  </si>
  <si>
    <t>- wybór najkorzystniejszej oferty</t>
  </si>
  <si>
    <t>- numer umowy</t>
  </si>
  <si>
    <t>Możliwość zgłaszania zapotrzebowanie na wykorzystanie środka trwałego w ramach projektów oraz ścieżka akceptacji jego wykorzystania, w tym możliwość podglądu źródła finansowania ŚT oraz historii jego wykorzystania na różnych projektach.</t>
  </si>
  <si>
    <t>Interfejs z Hurtownią Danych / BI, pozwalający na przesyłanie danych dotyczących realizowanych i zamkniętych zakupów.</t>
  </si>
  <si>
    <t>Możliwość stworzenia harmonogramów zakupów w rozbiciu miesięcznym i rocznym oraz w horyzoncie 3-5 lat (także wg kategorii zakupowej).</t>
  </si>
  <si>
    <t>Wymagania funkcjonalne dla systemu EOD / Workflow (Elektronicznego Obiegu Dokumentów i Przepływu Pracy)</t>
  </si>
  <si>
    <t>Definiowanie scenariuszy</t>
  </si>
  <si>
    <t>Predefiniowane scenariusze /  komunikacja wewnętrzna</t>
  </si>
  <si>
    <t>Wymagania funkcjonalne dla systemu Repozytorium Dokumentów Elektronicznych</t>
  </si>
  <si>
    <t>Przechowywanie i dostęp do dokumentów</t>
  </si>
  <si>
    <t>Możliwość przechowywania dokumentów wraz z możliwością ich drukowania, opisywania i publikacji (co najmniej dla dokumentów opisanych w wymaganiach funkcjonalnych dla pozostałych systemów / modułów).</t>
  </si>
  <si>
    <t>Możliwość definiowania uprawnień użytkowników co najmniej na poziomie dodawania dokumentów, modyfikacji, nowych wersji dokumentów, usuwania, wglądu i opisu oraz poziom administratora umożliwiający nadawanie dostępów. Możliwość przypisania poziomu administratora tylko do wybranej lokalizacji (katalogu z podkatalogami) bądź do całej bazy</t>
  </si>
  <si>
    <t xml:space="preserve">Możliwość elektronicznej ewidencji zarchiwizowanej dokumentacji papierowej. </t>
  </si>
  <si>
    <t>Zapewnienie integralności, poufności i dostępności przechowywanych danych.</t>
  </si>
  <si>
    <t>Możliwość raportowania przeglądów i zmian do dokumentów, zawierające co najmniej informacje o wersji dokumentu, użytkowniku, czasie i trybie dostępu.</t>
  </si>
  <si>
    <t>Możliwość przechowywania i podpisywania dokumentów (w tym podpisem cyfrowym ze znacznikiem czasu).</t>
  </si>
  <si>
    <t>Możliwość raportowania poziomów dostępów użytkowników do danych lokalizacji (katalogów)</t>
  </si>
  <si>
    <t>Możliwość definiowania grup użytkowników i zbiorczego przypisywania uprawnień do dokumentów projektowych danej grupie użytkowników</t>
  </si>
  <si>
    <t>Możliwość przeglądania historii przyznawania i zmian dostępów poszczególnym użytkownikom</t>
  </si>
  <si>
    <t>Możliwość definiowania listy dokumentów wymaganych i kontroli ich uzupełnienia (np. umowa o dofinansowanie, studium wykonalności, wnioski o płatność, harmonogram projektu itp.)</t>
  </si>
  <si>
    <t>EOD i Workflow</t>
  </si>
  <si>
    <t>14.</t>
  </si>
  <si>
    <t>Repozytorium</t>
  </si>
  <si>
    <t>15.</t>
  </si>
  <si>
    <t>Możliwość: wprowadzania i zmiany danych kontaktowych, książki telefonicznej, informacji o pracowniku w tym dodawania zdjęć pracowników  (uzupełnianych przez pracownika), prowadzanie dyskusji pracowników za pośrednictwem forum, stworzenia FAQ przez pracowników bezpośrednio w Portalu</t>
  </si>
  <si>
    <t>- Miękki HR: 3 użytkowników</t>
  </si>
  <si>
    <t>- Finanse i księgowość: 6 użytkowników</t>
  </si>
  <si>
    <t>- Wnioski unijne</t>
  </si>
  <si>
    <t>- Migracja danych kontrolingowych</t>
  </si>
  <si>
    <t>- Księga Główna (według ilości dokumentów)</t>
  </si>
  <si>
    <t>Dostępność automatycznego kopiowania danych rzeczywistych z zamkniętych okresów oraz kopiowania (do nowej wersji dokumentu) danych planowych z okresów przyszłych.</t>
  </si>
  <si>
    <t>Możliwość podania kodu SWIFT, IBAN przy przelewach międzynarodowych.</t>
  </si>
  <si>
    <t>Integracja/interfejs z modułem Kadr i Płac pozwalająca na przekazywanie informacji o należnościach oraz na potrzeby księgowania naliczonych zobowiązań.</t>
  </si>
  <si>
    <t>Integracja/interfejs z modułem Projektowym pozwalająca na przekazywanie informacji o kosztach wykorzystanych zasobów.</t>
  </si>
  <si>
    <t>Możliwość księgowania kosztów utrzymania urządzeń / pomieszczeń w referencji do zleceń serwisowych, ze znacznikiem po stronie obiektu kosztowego, które urządzenia dotyczą.</t>
  </si>
  <si>
    <t>Możliwość raportowania kwot netto i brutto na pozycjach dostawcy.</t>
  </si>
  <si>
    <t>Możliwość automatycznego przypisania referencji do kontrahenta / środka trwałego do księgowań w KG.</t>
  </si>
  <si>
    <t>Możliwość generowania zestawienie P&amp;L w zadanych wymiarach controllingowych.</t>
  </si>
  <si>
    <t>Możliwość definiowania kalendarza dni świątecznych oraz rozkładu dni pracujących dla pracownika lub grup pracowników (w Portalu, lub poprzez integrację z ERP).</t>
  </si>
  <si>
    <t>Możliwość określenia uprawnień do wglądu dla poszczególnych grup pracowników np. podwładnych, osób w departamencie.</t>
  </si>
  <si>
    <t>Składniki płacowe</t>
  </si>
  <si>
    <t>Rozliczenia z pracownikami</t>
  </si>
  <si>
    <t>Zarządzanie listą płac pracowników</t>
  </si>
  <si>
    <t>Bezpieczeństwo i higiena pracy</t>
  </si>
  <si>
    <t>Działalność socjalna</t>
  </si>
  <si>
    <t>Rozliczenia dot. pracowników z Urzędem Skarbowym (US) i ZUS</t>
  </si>
  <si>
    <t>Integracja / interfejsy</t>
  </si>
  <si>
    <t>Moduł Portal Korporacyjny</t>
  </si>
  <si>
    <t>Wymagania funkcjonalne dla systemu Portal Korporacyjny</t>
  </si>
  <si>
    <t>Możliwość przygotowania szablonów ankiet.</t>
  </si>
  <si>
    <t>Możliwość przygotowania, udostępnienia i zbierania informacji z ankiet, według pre-definiowanych szablonów.</t>
  </si>
  <si>
    <t>Możliwość wypełniania ankiet przez użytkowników</t>
  </si>
  <si>
    <t>Możliwość delegowania obowiązków związanych z dokonaniem oceny / udzieleniem odpowiedzi w ankiecie pomiędzy pracownikami.</t>
  </si>
  <si>
    <t>Możliwość zlecenia wypełnienia ankiety pracownikom.</t>
  </si>
  <si>
    <t>Zarządzanie uprawnieniami na poziomie grup i pojedynczych użytkowników, pozwalającymi na wgląd i modyfikacje w określonych obszarach Portalu.</t>
  </si>
  <si>
    <t>Możliwość publikowania dowolnych dokumentów przez uprawnionych użytkowników dla określonych grup użytkowników.</t>
  </si>
  <si>
    <r>
      <t xml:space="preserve">Możliwość uruchamiania anonimowych badań satysfakcji pracowników i </t>
    </r>
    <r>
      <rPr>
        <sz val="10"/>
        <rFont val="Arial"/>
        <family val="2"/>
        <charset val="238"/>
      </rPr>
      <t>dokonywania analiz zebranych danych.</t>
    </r>
  </si>
  <si>
    <t>Możliwość zaprojektowania kwestionariusza, udostępnienia go wybranym osobom i monitorowania spływu odpowiedzi.</t>
  </si>
  <si>
    <t>Możliwość prowadzenia elektronicznego naboru na szkolenia za pośrednictwem modułu (informacja do grupy docelowej, ograniczenie liczby miejsc oraz lista rezerwowa).</t>
  </si>
  <si>
    <t>Ewidencja czasu pracy / samoobsługa pracownicza</t>
  </si>
  <si>
    <t>Definicja rodzajów godzin jakie są stosowane do wprowadzania ewidencji czasu pracy; czasu trwania tzw. pory nocnej, doby świątecznej; ilości godzin w tygodniu pracy.</t>
  </si>
  <si>
    <t>Wprowadzanie faktycznego czasu pracy pracowników (rejestracja godzin, nieobecności, dodatkowych godzin pracy).</t>
  </si>
  <si>
    <t>Wydruk listy obecności i ewidencji czasu pracy.</t>
  </si>
  <si>
    <t>Możliwość przedstawienia ilości nadgodzin w danym okresie oraz planowanie ich odbierania przez pracowników</t>
  </si>
  <si>
    <t xml:space="preserve">Integracja z innymi systemami </t>
  </si>
  <si>
    <t>Integracja HD/BI oraz EOD w zakresie zamawiania / publikowania raportów i ich opisów.</t>
  </si>
  <si>
    <t>Integracja z modułem HR w zakresie danych podstawowych i informacji o czasie pracy.</t>
  </si>
  <si>
    <t>Integracja z PPM w zakresie informacji o czasie pracy, rezerwacji zasobów.</t>
  </si>
  <si>
    <t>Integracja listy zadań z systemem EOD/workflow.</t>
  </si>
  <si>
    <t>Integracja danych kontaktowych pracownika (np. tel wewn.) z Novell e-Directory.</t>
  </si>
  <si>
    <t>Możliwość dostępu do Repozytorium (np. przez mechanizm linków).</t>
  </si>
  <si>
    <t>Możliwość podglądu statusu wniosków w EOD.</t>
  </si>
  <si>
    <t>Wymagania funkcjonalne dla systemu Zakupy</t>
  </si>
  <si>
    <t>Zamówienia publiczne</t>
  </si>
  <si>
    <t>Możliwość stworzenia elektronicznego rejestru zamówień publicznych i dokonywania w nim zapisów dotyczących obsługi prowadzonych postępowań i zamówień.</t>
  </si>
  <si>
    <t>Możliwość ewidencji co najmniej następujących danych dotyczących postępowań (w zależności od rodzaju postępowania):</t>
  </si>
  <si>
    <t>- kryteriów oceny</t>
  </si>
  <si>
    <t>- złożone oferty</t>
  </si>
  <si>
    <t>- odwołań i skarg</t>
  </si>
  <si>
    <t>- wadium.</t>
  </si>
  <si>
    <t>Raportowanie otwartych zamówień wraz z ich aktualnym statusem.</t>
  </si>
  <si>
    <t>Możliwość rozliczania umów i kontrola ich realizacji.</t>
  </si>
  <si>
    <t>Integracja z Repozytorium Dokumentów pozwalająca na przechowywanie i dostęp do skanów: umów i postępowań.</t>
  </si>
  <si>
    <t>Zarządzanie danymi podstawowymi dostawców</t>
  </si>
  <si>
    <t>Możliwość zdefiniowania kartotek dostawców zawierających co najmniej: 
- identyfikator i nazwę dostawcy 
- opis / uwagi dotyczące dostawcy
- dane adresowe
- dane do komunikacji (w tym adres, email, telefon, fax, przypisanie osoby kontaktowej)
- domyślną walutę do transakcji z dostawcą
- domyślne warunki płatności
- dane dotyczące rachunków bankowych dostawcy (w tym numery IBAN)            - przypisanie dostawcy do grup dostawców (np. pracownik)
- status (aktywny / zablokowany).</t>
  </si>
  <si>
    <t>Możliwość definiowania wymaganych pól dotyczących kartotek dostawców oraz walidacji wprowadzanych danych.</t>
  </si>
  <si>
    <t>Konfiguracja blokady możliwości usunięcia danych podstawowych dostawców spełniających kryteria:</t>
  </si>
  <si>
    <t>- otwarte zamówienia</t>
  </si>
  <si>
    <t>- niezapłacone faktury</t>
  </si>
  <si>
    <t>- historię zakupów w bieżącym roku.</t>
  </si>
  <si>
    <t>Możliwość ograniczenia uprawnień użytkowników do tworzenia zmiany i wglądu w dane podstawowe dostawców.</t>
  </si>
  <si>
    <t>Obsługa zapotrzebowań na materiały, inwestycje i remonty, sprzęt</t>
  </si>
  <si>
    <t>Możliwość rejestrowania zapotrzebowania zakupu dla następujących obszarów:</t>
  </si>
  <si>
    <t>Możliwość prognozowania zapotrzebowania na podstawie historycznych zamówień zakupu.</t>
  </si>
  <si>
    <r>
      <t>Możliwość tworzenia i śledzenia statusu zapotrzebowań wewnętrznych przez pracowników laboratorium</t>
    </r>
    <r>
      <rPr>
        <sz val="10"/>
        <color indexed="10"/>
        <rFont val="Arial"/>
        <family val="2"/>
        <charset val="238"/>
      </rPr>
      <t xml:space="preserve"> </t>
    </r>
    <r>
      <rPr>
        <sz val="10"/>
        <color indexed="8"/>
        <rFont val="Arial"/>
        <family val="2"/>
        <charset val="238"/>
      </rPr>
      <t>(nie posiadających dostępu do systemu w ramach pozostałych funkcjonalności).</t>
    </r>
  </si>
  <si>
    <t>Możliwość dostępu do historii zapotrzebowań.</t>
  </si>
  <si>
    <t>Możliwość określenia sposobu numeracji dokumentów zapotrzebowań.</t>
  </si>
  <si>
    <t>Obsługa zakupów</t>
  </si>
  <si>
    <t>Możliwość rejestrowania (automatycznego - z zapotrzebowania oraz ręcznego) zamówienia zakupu.</t>
  </si>
  <si>
    <t>Możliwość tworzenia nowych zamówień zakupu w referencji do już istniejących.</t>
  </si>
  <si>
    <t>Możliwość umieszczenia numeru umowy oraz numeru sprawy na zamówieniu zakupu.</t>
  </si>
  <si>
    <t>Możliwość umieszczenia jednego lub wielu indeksów materiałowych / usług w zamówieniu zakupu.</t>
  </si>
  <si>
    <t>Możliwość odwołania się z poziomu zamówienia do listy kwalifikowanych dostawców.</t>
  </si>
  <si>
    <t>Możliwość utworzenia zamówienia zakupu w referencji do umowy lub kontraktu.</t>
  </si>
  <si>
    <t>Możliwość wprowadzania notatki np. o projekcie do zamówienia zakupu.</t>
  </si>
  <si>
    <t>Możliwość przechowywania i udostępniania opisu przedmiotu i warunków zamówienia dla poszczególnych grup produktowych.</t>
  </si>
  <si>
    <t>Przechowywanie danych o zamówieniach zakupu dla celów kontrolnych (zamówienie zakupu z elektronicznym zatwierdzaniem).</t>
  </si>
  <si>
    <t>Możliwość automatycznego wyboru dostawcy w oparciu o najlepsze ceny i rabaty.</t>
  </si>
  <si>
    <t>Możliwość automatycznego obliczania ceny zamówienia w oparciu o cenniki zakupu.</t>
  </si>
  <si>
    <t>Możliwość zdefiniowania stałego (długoterminowego) zamówienie zakupu wraz z logiką jego dostaw.</t>
  </si>
  <si>
    <t>Możliwość definiowania warunków dostawy.</t>
  </si>
  <si>
    <t>Możliwość przypisania do zamówień warunków dostawy i wymagań związanych z potwierdzeniem odbioru.</t>
  </si>
  <si>
    <t>Możliwość realizacji dostawy kompletnej lub częściowej dla danego zamówienia.</t>
  </si>
  <si>
    <t>Drukowanie wybranego miejsca dostawy (adresu dostawy) na zamówieniu zakupu.</t>
  </si>
  <si>
    <t>Możliwość definiowania harmonogramu dostaw.</t>
  </si>
  <si>
    <t>Możliwość dostępu do historii zamówień.</t>
  </si>
  <si>
    <t>Możliwość wyświetlenia zaplanowanych zamówień zakupu.</t>
  </si>
  <si>
    <t>Automatyczne monitowanie w przypadku przeterminowanych dostaw.</t>
  </si>
  <si>
    <t>Weryfikacja zamówienia z dostawą, informacja o rozbieżnościach.</t>
  </si>
  <si>
    <t>Możliwość rejestracji i podglądu ostatniej ceny zakupu dla towaru.</t>
  </si>
  <si>
    <t>Możliwość uzyskania danych statystycznych o dostawach zrealizowanych na czas, za wcześnie i opóźnionych.</t>
  </si>
  <si>
    <t>Możliwość uzyskania danych statystycznych o dostawach zrealizowanych w zadanym okresie czasu.</t>
  </si>
  <si>
    <t>Obsługa umów i kontraktów</t>
  </si>
  <si>
    <t>Możliwość ewidencjonowania umów z dostawcami.</t>
  </si>
  <si>
    <t>Możliwość zdefiniowania daty obowiązywania umów i kontraktów.</t>
  </si>
  <si>
    <t>Możliwość generowania zamówień w referencji do umowy / kontraktu, numeru sprawy.</t>
  </si>
  <si>
    <t>Możliwość utworzenia umowy dla grupy towarowej, zakresu czasu, ilości rabatów i wartości w walucie.</t>
  </si>
  <si>
    <t>Możliwość powiązania zamówień, przyjęć oraz dostaw z umową / kontraktem.</t>
  </si>
  <si>
    <t>Możliwość określenia konwencji numerowania umów i kontraktów.</t>
  </si>
  <si>
    <t xml:space="preserve">Możliwość przeglądania umów z dostawcami pod kątem przedmiotów dostawy (np. odczynników), nazw dostawców, dat zawarcia umów, dat wygaśnięcia umów, w podziale na numer umowy, numer sprawy. </t>
  </si>
  <si>
    <t>Rejestracja dokumentacji dotyczącej umowy oraz możliwość wglądu i raportowania tych danych.</t>
  </si>
  <si>
    <t xml:space="preserve">Możliwość raportowania zamówień i dostaw w ramach umowy oraz stanu realizacji umowy. </t>
  </si>
  <si>
    <t>Zarządzanie procesem ofertowania - tylko dla zakupów komercyjnych</t>
  </si>
  <si>
    <t>Możliwość zarejestrowania wszystkich ofert w ramach postępowania zakupowego i odnotowania ich punktacji zgodnie ze zdefiniowanymi kryteriami.</t>
  </si>
  <si>
    <t>Możliwość przechowywania informacji o strategii zakupowej wobec dostawców poszczególnych grup produktowych.</t>
  </si>
  <si>
    <t>Możliwość dokonywania analizy konkurencyjnych ofert cenowych.</t>
  </si>
  <si>
    <t>Możliwość przechowywania kryteriów ocen dostawców dla poszczególnych grup produktowych oraz wystawionych ocen.</t>
  </si>
  <si>
    <t>Możliwość zdefiniowania wypełniania i udostępniania formularza oceny dostawców i przedmiotów dostawy.</t>
  </si>
  <si>
    <t>Możliwość agregacji formularzy oceny dostawców i przedmiotów dostawy w celu wystawienia ocen cząstkowych oraz oceny całościowej.</t>
  </si>
  <si>
    <t>Możliwość rejestracji ofert cenowych dostawców według pozycji magazynowej.</t>
  </si>
  <si>
    <t>Możliwość dystrybucji zapytania ofertowego do kilku dostawców.</t>
  </si>
  <si>
    <t>Możliwość uzyskania informacji o odrzuconych / przyjętych ofertach cenowych i przyczynach ich odrzucenia / przyjęcia.</t>
  </si>
  <si>
    <t>Możliwość przechowywania danych o ofertach cenowych dostawcy.</t>
  </si>
  <si>
    <t>Możliwość definiowania kryteriów oceny dostawców.</t>
  </si>
  <si>
    <t>Możliwość uzyskania wartościowo-ilościowej statystyki zakupów (narastająco) od poszczególnych dostawców i zbiorczo.</t>
  </si>
  <si>
    <t>Możliwość dokonania oceny dostawców zawierającą informacje o dostawach towarów z wadami jakościowymi, terminowością dostaw i kosztami/cenami zakupu.</t>
  </si>
  <si>
    <t>Możliwość dokonania oceny dostawcy (ceny zakupu, jakości, terminowości dostaw).</t>
  </si>
  <si>
    <t>Możliwość uzyskania statystyk o dostawach zrealizowanych w ustalonym okresie czasu przez dostawcę oraz zbiorczo.</t>
  </si>
  <si>
    <t>Analizy i raporty zakupowe</t>
  </si>
  <si>
    <t>Raportowanie o zaległych dostawach wg dostawcy lub numeru towaru w kolejności dat realizacji.</t>
  </si>
  <si>
    <t>Raportowanie o dostawach zrealizowanych przez dostawcę w oparciu o złożone zamówienia zakupu.</t>
  </si>
  <si>
    <t>Raportowanie o zrealizowanych dostawach przez dostawcę w oparciu o odchylenia cenowe (zamówienie zakupu i faktura).</t>
  </si>
  <si>
    <t>Raportowanie o dostawach zrealizowanych przez dostawcę w oparciu o wartość w PLN / walucie obcej.</t>
  </si>
  <si>
    <t>Możliwość wydruku raportów rozrachunków z poszczególnymi dostawcami.</t>
  </si>
  <si>
    <t>Możliwość tworzenia raportów wiekowania zobowiązań wg stanu historycznego na dany dzień.</t>
  </si>
  <si>
    <t xml:space="preserve">Możliwość generowania raportu dotyczącego kosztów usług w zdefiniowanych okresach. </t>
  </si>
  <si>
    <t>Możliwość generowania zestawień zobowiązań przeterminowanych w podziale na grupy dostawców.</t>
  </si>
  <si>
    <t>Możliwość generowania wielokryterialnych zestawień dotyczących ilości i wartości poszczególnych grup zakupowych, reklamacji włącznie z danymi historycznymi (np. wartość danej grupy towarowej zakupionej w określonym okresie od określonego dostawcy).</t>
  </si>
  <si>
    <t xml:space="preserve">Możliwość  generowania zestawień odchyleń wartościowych i ilościowych rzeczywiście dokonanych zakupów od planu zakupowego dla dowolnego okresu mieszczącego się w rocznym planie zakupowym. </t>
  </si>
  <si>
    <t>Możliwość generowania różnych raportów na podstawie zestawienia obrotów i sald (np. automatyczny raport bilans na podstawie mapowania kont).</t>
  </si>
  <si>
    <t>Możliwość generowania bieżącej informacji o obrotach i saldzie kont na dany okres/dzień.</t>
  </si>
  <si>
    <t>Możliwość uzyskania raportu porównującego salda w księgach pomocniczych z saldami księgi głównej dla połączonych ze sobą kont.</t>
  </si>
  <si>
    <t>Możliwość generowania RZiS dla dowolnych zdefiniowanych struktur przez użytkownika.</t>
  </si>
  <si>
    <t>Możliwość budowania sprawozdania przepływów pieniężnych w oparciu o wybrane okresy sprawozdawcze.</t>
  </si>
  <si>
    <t>Możliwość definiowania grup kont dla potrzeb sprawozdawczości.</t>
  </si>
  <si>
    <t>Możliwość tworzenia i zapisu szablonów sprawozdań za pomocą edytora szablonów sprawozdań.</t>
  </si>
  <si>
    <t>Rachunek kosztów</t>
  </si>
  <si>
    <t>Możliwość alokacji kosztów do projektów i MPK.</t>
  </si>
  <si>
    <t>Możliwość wskazania okresu przetwarzania kosztów na podstawie daty księgowania lub daty otrzymania dokumentu.</t>
  </si>
  <si>
    <t>Symulowanie alokacji kosztów.</t>
  </si>
  <si>
    <t>Możliwość definiowania przez użytkownika kategorii kosztów (stanowiące / niestanowiące koszt uzyskania przychodu, pośrednie / bezpośrednie) dla grup kont księgi głównej.</t>
  </si>
  <si>
    <t>Alokacja kosztów wg kluczy statystycznych (ilości kwot i procentów).</t>
  </si>
  <si>
    <t>Zadekretowane wyniki alokacji kosztów do księgowania.</t>
  </si>
  <si>
    <t>Wyniki alokacji kosztów dostępne dla raportowania.</t>
  </si>
  <si>
    <t>Możliwość alokacji kosztów przy wykorzystaniu bieżących danych  budżetowych danych historycznych i historycznych danych budżetowych.</t>
  </si>
  <si>
    <t>Zdefiniowane współczynniki alokacji przechowywane do powtórnego wykorzystania w przyszłości.</t>
  </si>
  <si>
    <t>Historia alokacji kosztów dla celów raportowania porównawczego.</t>
  </si>
  <si>
    <t>Ewidencja informacji kosztowych dla potrzeb rachunku kosztów w układzie rodzajowym i kalkulacyjnym, w zakresie gromadzenia bieżącej i okresowej informacji o poziomie kosztów dowolnej grupy miejsc powstawania kosztów (możliwość tworzenia grup MPK).</t>
  </si>
  <si>
    <t>Zarządzanie zobowiązaniami publiczno - prawnymi</t>
  </si>
  <si>
    <t>Możliwość generowania raportów ze zobowiązań wobec urzędu skarbowego.</t>
  </si>
  <si>
    <t>Możliwość definiowania w systemie wskaźnika odliczenia VAT w danym roku.</t>
  </si>
  <si>
    <t>Automatyczne tworzenie rejestru VAT.</t>
  </si>
  <si>
    <t>Możliwość definicji nowych stawek podatku VAT.</t>
  </si>
  <si>
    <t>Możliwość określenia dzienników cząstkowych (rejestrów dokumentów) dla dokumentów VAT zakupu i sprzedaży.</t>
  </si>
  <si>
    <t>Możliwość określenia sposobu dekretacji dla poszczególnych stawek VAT w rejestrze VAT.</t>
  </si>
  <si>
    <t>Definicja pól deklaracji VAT (dla zakupu i sprzedaży).</t>
  </si>
  <si>
    <t>Dekretacja zakupów i sprzedaży VAT z określeniem pól deklaracji VAT dla poszczególnych zapisów, z możliwością określenia miesiąca rozliczenia VAT.</t>
  </si>
  <si>
    <t>Wydruk rejestru zakupów VAT.</t>
  </si>
  <si>
    <t>Wydruk rejestru sprzedaży VAT.</t>
  </si>
  <si>
    <t>Wydruk danych do deklaracji (zestawienia) VAT dla sprzedaży.</t>
  </si>
  <si>
    <t>Wydruk danych do deklaracji (zestawienia) VAT dla zakupów.</t>
  </si>
  <si>
    <t>Raportowanie informacji wymaganych przez GUS w oparciu o słownik kodów terytorialnych GUS.</t>
  </si>
  <si>
    <t>Konfiguracja / Integracja</t>
  </si>
  <si>
    <t>Możliwość definiowania własnych dodatkowych informacji na dokumentach i pozycjach dokumentów księgowych.</t>
  </si>
  <si>
    <t>Możliwość określenia konwencji numerowania dokumentów księgowych we wszystkich księgach.</t>
  </si>
  <si>
    <t>Konieczność zachowania ciągłości numeracji dla dokumentów księgowych.</t>
  </si>
  <si>
    <t>Zapewnienie integracji z systemem bankowym (format plików na wejścia / wyjścia pozwalający na import i eksport danych z systemu bankowego).</t>
  </si>
  <si>
    <t>Integracja / interfejs z Elektronicznym Obiegiem Dokumentów / Workflow, pozwalający na definiowanie ścieżek akceptacji dla poszczególnych dokumentów księgowych.</t>
  </si>
  <si>
    <t>Integracja/interfejs z Repozytorium dokumentów pozwalający na przechowywanie zeskanowanych oryginałów dokumentów i zintegrowany z modułem finansów wgląd.</t>
  </si>
  <si>
    <t>Integracja z drukarkami fiskalnymi.</t>
  </si>
  <si>
    <t>Finansowanie unijne</t>
  </si>
  <si>
    <t>Możliwość uzupełnienia wersji wstępnych Kartotek Projektu o następujące informacje:
- konta księgowe,
- schematy klasyfikacji podatkowej,
- dekretacje poszczególnych klas transakcji,
- rachunek bankowy.</t>
  </si>
  <si>
    <t>Zatwierdzenie uzupełnienia i zweryfikowania wszystkich wymaganych pól finalnej wersji Kartoteki Projektu.</t>
  </si>
  <si>
    <t>Możliwość zidentyfikowania odchyleń kosztów, wydatków i przychodów od budżetu.</t>
  </si>
  <si>
    <t>Możliwość zmiany budżetu Projektu w ramach budżetu umownego oraz możliwość zmiany budżetu projektu wykraczająca poza przesunięcia w ramach budżetu umownego poprzez zgodę Kierownika Projektu.</t>
  </si>
  <si>
    <t>Wymaganie</t>
  </si>
  <si>
    <t>PPM - Project Portfolio Management</t>
  </si>
  <si>
    <t xml:space="preserve">Zarządzanie projektem </t>
  </si>
  <si>
    <t xml:space="preserve">Zarządzanie programem i portfelem projektów </t>
  </si>
  <si>
    <t>System musi umożliwiać tworzenie KPI dla portfela i pojedynczych projektów.</t>
  </si>
  <si>
    <t>Możliwość konfiguracji dashboardów menadżerskich na poziomie portfela projektów i pojedynczego projektu.</t>
  </si>
  <si>
    <t xml:space="preserve">Zarządzanie zasobami </t>
  </si>
  <si>
    <t>Możliwość rezerwacji i alokowania pracowników do projektu według kompetencji, ukończonych szkoleń na podstawie danych z modułu kadr (np. uprawnień do obsługi wybranego sprzętu laboratoryjnego).</t>
  </si>
  <si>
    <t>System musi umożliwiać tworzenie scenariuszy użycia zasobów na poziomie grupy projektów.</t>
  </si>
  <si>
    <t>Zarządzanie finansowe</t>
  </si>
  <si>
    <t>Raportowanie</t>
  </si>
  <si>
    <t>8.</t>
  </si>
  <si>
    <t>Wymagania funkcjonalne dla Systemu Budżetowanie i Kontroling</t>
  </si>
  <si>
    <t>System Planowania</t>
  </si>
  <si>
    <t>Możliwość tworzenia różnorodnych i całościowych modeli planistycznych uwzględniających planowanie ilościowo – wartościowe nakładów inwestycyjnych, sprzedaży, przychodów, kosztów, obejmujący kompletne modele planistyczne poszczególnych obszarów biznesowych bezpośrednio w systemie.</t>
  </si>
  <si>
    <t>Budżetowanie sprawozdań finansowych za pomocą:</t>
  </si>
  <si>
    <t>- rachunku wyników (w ujęciu finansowym oraz zarządczym)</t>
  </si>
  <si>
    <t>- bilansu</t>
  </si>
  <si>
    <t>- przepływów pieniężnych.</t>
  </si>
  <si>
    <t>Dostępne prognozowanie wieloletnie zintegrowane z planowaniem rocznym za pomocą tego samego modelu.</t>
  </si>
  <si>
    <t>Monitorowanie i kontrola wykonania budżetu.</t>
  </si>
  <si>
    <t>Kontrola dostępności środków budżetowych:</t>
  </si>
  <si>
    <t>- aktualizacja puli dostępnych środków budżetowych o wartości zaksięgowanych zobowiązań</t>
  </si>
  <si>
    <t>- aktualizacja (zmniejszanie) i kontrola dysponowanej puli dostępnych środków budżetowych o wartości z wszelkich zamówień i zapotrzebowań na zakup</t>
  </si>
  <si>
    <t>- aktualizacja dostępnych środków musi następować automatycznie na podstawie danych z innych modułów.</t>
  </si>
  <si>
    <t>Operacyjne zarządzanie Budżetem za pomocą realokacji przydzielonych środków.</t>
  </si>
  <si>
    <t>Możliwość tworzenia budżetów metodą top-down (od góry-do dołu) oraz metodą bottom-up (od dołu-do góry).</t>
  </si>
  <si>
    <t>Automatyczne tworzenie i dystrybucja formatek budżetowych. Możliwość indywidualizacji formatki dla różnych jednostek budżetowych.</t>
  </si>
  <si>
    <t>Możliwość automatycznej zmiany struktur formatek po dokonanej dystrybucji.</t>
  </si>
  <si>
    <t>Jednorodny, spójny sposób wprowadzania danych dla każdej jednostki budżetowej z możliwością automatycznego zapisu wypełnionych formatek do bazy danych.</t>
  </si>
  <si>
    <t>Dostępność różnorodnych funkcji planowania automatycznego: kopiowanie danych rzeczywistych dla wszystkich okresów, narzuty, normatywy jednostkowe, formuły, prognozowanie (z użyciem projekcji trendów zadanych i historycznych), wykorzystanie kalendarza, dystrybucja po hierarchii – w dół wg predefiniowanych kluczy, sumowanie po hierarchii w górę, przesunięcia czasowe itp.</t>
  </si>
  <si>
    <t>Możliwość definiowania różnorodnych jednostek budżetowych w założonych horyzontach czasowych: MPK, zadanie tematyczne np. projekt inwestycyjny, remontowy, badania marketingowe.</t>
  </si>
  <si>
    <t>Różnorodność agregacji budżetów i możliwość planowania wieloprzekrojowego (co najmniej według: hierarchicznej struktury jednostek kontrolingowych, układu rodzajowego, typów działalności, innej dowolnej klasyfikacji zadań budżetowych - przedsięwzięć, projektów, MPK, zleceń).</t>
  </si>
  <si>
    <t>Możliwość planowania rachunku wyników w podziale na np. produkty, klientów oraz zdefiniowanych innych cech.</t>
  </si>
  <si>
    <t>Dostępność hierarchicznej struktury MPK i hierarchicznych struktur zleceń tematycznych w celu:</t>
  </si>
  <si>
    <t>- agregowania danych „dół – góra” – planowanie na najniższym poziomie, a następnie sumowanie do poziomów wyższych</t>
  </si>
  <si>
    <t>- planowania „góra - dół” - planowanie na wyższych węzłach hierarchii i automatyczne alokowanie na jednostki budżetowe (np. energia, podatki od nieruchomości, amortyzacja) wg różnych sposobów (np. wg współczynników procentowych, wg parametrów ilościowych lub wartościowych zaplanowanych przez jednostki itp.)</t>
  </si>
  <si>
    <t>- sumowania po zdefiniowanych hierarchiach.</t>
  </si>
  <si>
    <t>Możliwość tworzenia modeli symulacyjnych opartych na zagregowanych danych historycznych lub planistycznych.</t>
  </si>
  <si>
    <t>Hierarchiczna akceptacja budżetów cząstkowych.</t>
  </si>
  <si>
    <t>Zapewnienie archiwizacji wersji roboczych budżetów cząstkowych/raportów, archiwizacji instancji zapisywanych formatek do bazy np. w ramach wersji nr 1 budżetu archiwizujemy instancje wpisanych planów przychodów (ostatnia instancja jest aktualną wersją nr 1, w razie potrzeby poprzednie instancje mogą być wykorzystane i stać się aktualną wersją nr 1).</t>
  </si>
  <si>
    <t>Możliwość tworzenia wielu wariantów tego samego budżetu i kolejnych wersji prognozy z możliwością ich przechowywania.</t>
  </si>
  <si>
    <t>Możliwość planowania kroczącego wg ustalonej perspektywy czasowej.</t>
  </si>
  <si>
    <t>Możliwość prowadzenia rachunku wielopoziomowych marż pokrycia.</t>
  </si>
  <si>
    <t>Możliwość rozliczania pozycji planistycznych i rzeczywistych wg. ustalonych reguł (kluczy podziałowych).</t>
  </si>
  <si>
    <t>Pozostawienie możliwości korygowania pozycji budżetowanych na każdym poziomie/każdej pozycji budżetowej.</t>
  </si>
  <si>
    <t xml:space="preserve">Dostępność automatycznego prognozowania na podstawie wprowadzonych w systemie danych dot. przyszłości: umowy zakupu, zapotrzebowania i zamówienia na zakup. </t>
  </si>
  <si>
    <t>Możliwość wyboru układu: miesięcznie lub narastająco.</t>
  </si>
  <si>
    <t>Możliwość wprowadzania komentarzy.</t>
  </si>
  <si>
    <t xml:space="preserve">Monitoring postępu procesu planowania i raportowania prowadzony przez administratora z możliwością komunikacji w systemie z osobami odpowiedzialnymi (w tym śledzenie statusów). </t>
  </si>
  <si>
    <t>Obsługa wielowalutowości.</t>
  </si>
  <si>
    <t>System Raportowania</t>
  </si>
  <si>
    <t>Wymagane wsparcie procesu raportowania za pomocą narzędzia pozwalającego na: tworzenie, przetwarzanie i formatowanie raportów, dystrybucję raportów, zarządzanie dostępem i bazą raportów.</t>
  </si>
  <si>
    <t>Wymagane raportowanie wykonania budżetów z możliwością zapisu poszczególnych instancji raportów.</t>
  </si>
  <si>
    <t>Budowa systemu kokpitów menadżerskich posiadających funkcje analiz i drążenia danych wg ustalonych perspektyw.</t>
  </si>
  <si>
    <t>Interaktywność raportów – możliwość modyfikacji raportów w oparciu o udostępnione wymiary analityczne.</t>
  </si>
  <si>
    <t>Możliwość generowania predefiniowanych raportów okresowych oraz automatycznego zdalnego udostępniania (dystrybucji) raportów.</t>
  </si>
  <si>
    <t>Dostępność różnych form dystrybucji raportów (dla odbiorców mających dostęp do systemu i nie posiadających dostępu), wymagana jest co najmniej możliwość przesyłania raportów przez email, udostępniania w Portalu Korporacyjnym, w Repozytorium Dokumentów.</t>
  </si>
  <si>
    <t>Wymagane raportowanie wykonania kosztów i nakładów w oparciu tylko o dane zaewidencjonowane lub z uwzględnieniem modułu zakupowego. Możliwość raportowania w stosunku do budżetu z większą analityką niż to wynika ze struktury budżetowej.</t>
  </si>
  <si>
    <t>Wymagany dostęp do informacji o wykonaniu i odchyleniach od planu bezpośrednio w systemie.</t>
  </si>
  <si>
    <t>Możliwość budowy raportów zawierających jednocześnie dane pierwotne (przychody, koszty, sprzedaż) oraz wyliczane wskaźniki (raporty oparte na wielu źródłach danych) z możliwością analizy wg wymiarów współdzielonych.</t>
  </si>
  <si>
    <t>Możliwość prezentacji danych, wyników analiz w postaci tabeli, wykresów, możliwość eksportu do narzędzi MS Office.</t>
  </si>
  <si>
    <t>Dostępność wyboru układu: miesięcznie lub narastająco w danym okresie czasu.</t>
  </si>
  <si>
    <t>Możliwość tworzenia sumarycznych raportów: „plan - wykonanie – odchylenia”, zarówno rocznych jak i w rozbiciu na dowolne interwały czasowe po stopniach zdefiniowanych hierarchii np.: wg struktury jednostek budżetowych, wybranych klasyfikacji.</t>
  </si>
  <si>
    <t>Analizy</t>
  </si>
  <si>
    <t>Możliwość wykonywania analizy odchyleń, na którą składają się predefiniowane raporty z realizacji budżetów cząstkowych oraz sprawozdań finansowych z możliwością analizy przyczyn odchyleń, drążenia danych wg wspólnych wymiarów oraz możliwości analizy danych źródłowych z systemów transakcyjnych.</t>
  </si>
  <si>
    <t>Możliwość wykonywania analiz wskaźnikowych, na które składają się budowa i automatyczne obliczanie wybranych wskaźników ekonomicznych o charakterze zarówno finansowym (np. wskaźnik kondycji finansowej, wskaźnik zadłużenia, sprawności działania, rentowności) jak i niefinansowym (np. ilość linii na zatrudnionego).</t>
  </si>
  <si>
    <t>Wymagane tworzenie ad hoc analiz uzupełniających z możliwością tworzenia dowolnych wielowymiarowych analiz z funkcją zejścia od raportów sumarycznych do pojedynczego rekordu danych np. dokumentu księgowego, informacji ilościowych („drill down”).</t>
  </si>
  <si>
    <t>Możliwość definiowania analizy what-if, nakładania ograniczeń na dane, dodawania lub usuwania kryteriów opisujących analizowane wartości, a także definiowania nowych wielkości, które będą obserwowane na podstawie wielkości już istniejących. Dodatkowo zapamiętanie zapytania do ponownego wykorzystania w przyszłości np. jako podstawy do przeprowadzenia prognoz na następne okresy. Możliwość prowadzenia analizy danych „od ogółu do szczegółu”, zarówno po stronie planu, jak i wykonania.</t>
  </si>
  <si>
    <t>Możliwość wyceny marży produktów.</t>
  </si>
  <si>
    <t>Możliwość wyceny rozliczeń wewnętrznych – pełne rozliczenie usługi (wycena pracy na rzecz innych Departamentów).</t>
  </si>
  <si>
    <t>Możliwość sprawdzenia dochodowości ŚT.</t>
  </si>
  <si>
    <t>2.</t>
  </si>
  <si>
    <t>4.</t>
  </si>
  <si>
    <t>5.</t>
  </si>
  <si>
    <t>6.</t>
  </si>
  <si>
    <t>Wymagania funkcjonalne dla modułu Kadry i Płace</t>
  </si>
  <si>
    <t>Zarządzanie danymi podstawowymi pracowników</t>
  </si>
  <si>
    <t>Umowy z pracownikami</t>
  </si>
  <si>
    <t>Ewidencja nieobecności pracownika</t>
  </si>
  <si>
    <t>Komentarze</t>
  </si>
  <si>
    <t>Liczba użytkowników nazwanych systemu ERP - 50, liczba użytkowników równoległych - 25.</t>
  </si>
  <si>
    <t>1.</t>
  </si>
  <si>
    <t>Wymagania funkcjonalne dla obszaru Finansów i Księgowości</t>
  </si>
  <si>
    <t xml:space="preserve">Księga Główna </t>
  </si>
  <si>
    <t>System musi umożliwiać księgowania na kontach Księgi Głównej i w księgach pomocniczych.</t>
  </si>
  <si>
    <r>
      <t>Syste</t>
    </r>
    <r>
      <rPr>
        <sz val="10"/>
        <color indexed="8"/>
        <rFont val="Arial"/>
        <family val="2"/>
        <charset val="238"/>
      </rPr>
      <t>m powinien po</t>
    </r>
    <r>
      <rPr>
        <sz val="10"/>
        <rFont val="Arial"/>
        <family val="2"/>
        <charset val="238"/>
      </rPr>
      <t>zwalać na wprowadzanie dokumentów z ręcznym określeniem sposobu dekretacji.</t>
    </r>
  </si>
  <si>
    <t>Możliwość automatycznego przenoszenia sald zamknięcia kont księgi pomocniczej do Księgi Głównej.</t>
  </si>
  <si>
    <t>Możliwość wyszukiwania kont w Księdze Głównej wg dowolnych pól danych zdefiniowanych w danych podstawowych konta.</t>
  </si>
  <si>
    <t>Automatyczne powiązanie i przetwarzanie kont ksiąg pomocniczych z Księgą Główną.</t>
  </si>
  <si>
    <t>Możliwość jednoczesnego przetwarzania księgowań na kontach Księgi Głównej i ksiąg pomocniczych.</t>
  </si>
  <si>
    <t>Możliwość automatycznego generowania transakcji w Księdze Głównej z odpowiednimi zapisami księgowymi po stronie Winien i Ma.</t>
  </si>
  <si>
    <t>Dokumentowanie wszelkich zapisów w sposób umożliwiający identyfikację dowodów, a także osoby dokonującej zapisu i przeprowadzającej jego modyfikację w systemie.</t>
  </si>
  <si>
    <t>Możliwość dokonywania typowych księgowań w dzienniku z ustaloną numeracją dowodów w dzienniku oraz dodawania komentarzy do księgowań.</t>
  </si>
  <si>
    <t>System powinien udostępniać widok kolumn debet / kredyt na ekranie do wprowadzania dokumentów.</t>
  </si>
  <si>
    <t>Możliwość generowania stałych księgowań okresowych i międzyokresowych.</t>
  </si>
  <si>
    <t>Automatyczna dekretacja dokumentów przy użyciu mechanizmu szablonów dekretów.</t>
  </si>
  <si>
    <t>Możliwość nadawania uprawnień użytkownikom do typów dekretów.</t>
  </si>
  <si>
    <t>Możliwość przeglądania obrotów kont księgowych w wartościach i ilościach.</t>
  </si>
  <si>
    <t>Możliwość przeglądania obrotów i sald w tym sald dwustronnych dla kont rozrachunkowych.</t>
  </si>
  <si>
    <t>Możliwość zapisu zestawienia obrotów i sald jako plik co najmniej w formacie: MS Excel i tekstowym.</t>
  </si>
  <si>
    <t>Możliwość uzyskania raportu księgowań w dzienniku wg kluczy (co najmniej: daty, kwot, sald, typu transakcji) wraz z zapisanymi komentarzami do księgowań.</t>
  </si>
  <si>
    <t>Możliwość uzyskania zestawienia oznaczeń i opisów kont księgowych.</t>
  </si>
  <si>
    <t xml:space="preserve">Możliwość utworzenia raportu z wprowadzonych dokumentów w ujęciu per konto księgowe (tzw. obrotówka). </t>
  </si>
  <si>
    <t>Dostęp przez min. pięć lat do historii transakcji sprzedaży i zakupów dla potrzeb raportów zarządczych.</t>
  </si>
  <si>
    <t>Dostęp do bieżących informacji o obrotach i stanie konta z możliwością uwzględnienia obrotów niezaksięgowanych.</t>
  </si>
  <si>
    <t>Możliwość automatycznego prezentowania sum / pod-sum dla całego raportu oraz każdej jego strony.</t>
  </si>
  <si>
    <t>Możliwość dokonywania kontroli sald debetowych i kredytowych wg ustalonych zasad.</t>
  </si>
  <si>
    <t>Możliwość definiowania praw dostępu do danych na poziomie grupy kont księgowych.</t>
  </si>
  <si>
    <t>Możliwość kontroli kompletności ręcznych zapisów (np. sprawdzenie równości sumy zapisów po stronach Wn i Ma, data, okres, waluta, kurs).</t>
  </si>
  <si>
    <t>Możliwość rozbicia kwoty netto i VAT na każdym dokumencie, pozwalające na osobne raportowanie / płatność.</t>
  </si>
  <si>
    <t>Możliwość przypisania kodu projektu (a także wielu kodów) do wszystkich zapisów w systemie (KG, księgi pomocnicze, arkusz rozliczenia VAT).</t>
  </si>
  <si>
    <t>Obsługa zobowiązań</t>
  </si>
  <si>
    <t>Możliwość przeglądania kartotek dostawców według zadanych kryteriów, obejmujących co najmniej wyszukiwanie po wybranych polach danych podstawowych.</t>
  </si>
  <si>
    <t>Możliwość obsługi tzw. dostawców jednorazowych, bez konieczności zakładania dla nich kartoteki w systemie.</t>
  </si>
  <si>
    <t>Możliwość blokowania dostawcy w systemie, w celu np. zablokowania płatności wychodzących do dostawcy.</t>
  </si>
  <si>
    <t>Dostęp do historii obrotów z dostawcą wraz ze specyfikacją poszczególnych faktur.</t>
  </si>
  <si>
    <t>Dostęp do informacji o zapłaconych zobowiązaniach oraz kwotach zapłat.</t>
  </si>
  <si>
    <t>Możliwość identyfikowania dostawcy wg typu np. dostawca krajowy, dostawca zagraniczny, pracownik, współpracownik.</t>
  </si>
  <si>
    <t>Możliwość dokonywania analizy wieku zobowiązań (dostępne raporty wiekowania zobowiązań).</t>
  </si>
  <si>
    <t>Możliwość dokonywania analizy wieku zobowiązań wg daty wystawienia faktur.</t>
  </si>
  <si>
    <t>Raportowanie o zmianach dokonanych w danych podstawowych dostawcy, zawierające co najmniej następujące informacje:
- wartość pola przed zmianą,
- zakres zmian,
- kto dokonał zmian,
- jakie nowe dane zostały wprowadzone.</t>
  </si>
  <si>
    <t>Możliwość wyszukiwania dokumentów zakupu np. faktur wg kwoty, numeru wewn / zewn faktury zakupu, numeru dostawcy, nazwy dostawcy.</t>
  </si>
  <si>
    <t>Możliwość uzyskania raportu z wartościami zaksięgowanych zobowiązań ogółem wg ustalonych kryteriów.</t>
  </si>
  <si>
    <t>Możliwość rejestracji i kontroli zaliczek dla dostawców.</t>
  </si>
  <si>
    <t>Możliwość szybkiego wyszukiwania pozycji nierozliczonych, w tym wyszukiwanie pełnotekstowe po danych podstawowych np. po części nazwy dostawcy.</t>
  </si>
  <si>
    <t>Możliwość wykorzystania domyślnej waluty i typu kursu walut dostawcy podczas rejestracji faktur.</t>
  </si>
  <si>
    <t>Możliwość dokonywania zapłat za fakturę oraz kompensat bez konieczności wydruków.</t>
  </si>
  <si>
    <t>Możliwość identyfikowania faktur oraz faktur korygujących według użytkownika, który rejestrował dokument.</t>
  </si>
  <si>
    <t>Możliwość powiązania korekty kosztów z oryginalną fakturą zakupu i jej płatnością.</t>
  </si>
  <si>
    <t>Możliwość nadpisywania podczas księgowania faktur zakupu podpowiadanej przez system stawki podatkowej (wymagane powiązanie z rejestrem VAT).</t>
  </si>
  <si>
    <t>Możliwość powiązania dokumentów zaliczki z fakturami.</t>
  </si>
  <si>
    <t>Możliwość nadpisywania podczas księgowania faktur zakupu podpowiadanego przez system kursu wymiany, w tym możliwość ręcznego podania kursu, lub wybór z listy kursów historycznych (kurs na dzień).</t>
  </si>
  <si>
    <t>Możliwość realizacji płatności częściowych dla faktur.</t>
  </si>
  <si>
    <t>Obsługa płatności pozwalająca na dokonanie przelewu za fakturę z dwóch różnych kont bankowych np. kwota netto / wartość podatku z dwóch różnych kont bankowych.</t>
  </si>
  <si>
    <t>Bezpośredni dostęp do wszystkich wprowadzonych transakcji zakupowych - łącznie z wprowadzonymi poprzez mechanizm workflow.</t>
  </si>
  <si>
    <t>Możliwość definiowania kodów warunków płatności na poziomie dostawcy.</t>
  </si>
  <si>
    <t>Ręczne nadpisywanie standardowych warunków płatności dostawcy.</t>
  </si>
  <si>
    <t>Obsługa podatku u źródła.</t>
  </si>
  <si>
    <t>Możliwość dokonywania stałych płatności wg zadanej częstotliwości (np. według harmonogramu).</t>
  </si>
  <si>
    <t>Możliwość dokonywania wypłat zaliczek pracownikom na poczet podróży służbowych.</t>
  </si>
  <si>
    <t>Możliwość raportowania płatności co najmniej według: dostawcy, grupy dostawców, kwot, dat realizacji, konta bankowego.</t>
  </si>
  <si>
    <t>Możliwość dokonywania przedpłat.</t>
  </si>
  <si>
    <t>Możliwość rozliczania delegacji pracowniczych oraz zaliczek.</t>
  </si>
  <si>
    <t>Obsługa należności</t>
  </si>
  <si>
    <t>Przechowywanie historii wszystkich odbiorców w tym nieaktywnych i faktur sprzedaży wystawionych w ciągu ustalonego okresu czasu.</t>
  </si>
  <si>
    <t>Lista faktur w dzienniku sprzedaży prezentująca wszystkie faktury zaksięgowane na kontach należności, umożliwiająca prezentowanie poszczególnych pozycji sortowanych co najmniej wg numeru faktury lub numeru odbiorcy.</t>
  </si>
  <si>
    <t>Dostęp do listy osób kontaktowych klienta, pokazującej nazwiska, numery telefonu i inne informacje.</t>
  </si>
  <si>
    <t>Definiowanie i drukowanie monitów według ustalonego rodzaju / poziomów monitowania.</t>
  </si>
  <si>
    <t>Raport niezwróconych faktur korygujących sprzedaż na potrzeby podatku VAT według dat wystawienia dokumentu za zdefiniowany przez użytkownika okres - na podstawie zarejestrowanych/odznaczonych faktur korygujących sprzedaż, które powróciły od odbiorców.</t>
  </si>
  <si>
    <t>Drukowanie raportu zestawienia typów monitów wysyłanych do klientów.</t>
  </si>
  <si>
    <t>Obsługa potwierdzeń sald należności (definiowanie/ kalkulowanie wraz z odsetkami), wydruk potwierdzeń sald.</t>
  </si>
  <si>
    <t>Wprowadzanie zbiorczych faktur sprzedaży wpływów kasowych lub korekt transakcji.</t>
  </si>
  <si>
    <t>Centralna kontrola limitów kredytowych przy wykorzystaniu parametrów umieszczanych i zachowywanych w danych odbiorcy.</t>
  </si>
  <si>
    <t>Możliwość wyświetlenia limitu kredytowego klientów.</t>
  </si>
  <si>
    <t>Dostęp do ekranu danych o kliencie, który prezentuje historię kontaktów telefonicznych z uwagi na windykację wg dat i rodzajów kontaktów.</t>
  </si>
  <si>
    <t>Możliwość deaktywowania klienta z jednoczesnym przechowywaniem historii transakcji z nim związanych.</t>
  </si>
  <si>
    <r>
      <t>Drukowanie / wysyłka monitu zgodnie z informacją</t>
    </r>
    <r>
      <rPr>
        <u/>
        <sz val="10"/>
        <rFont val="Arial"/>
        <family val="2"/>
        <charset val="238"/>
      </rPr>
      <t xml:space="preserve"> </t>
    </r>
    <r>
      <rPr>
        <sz val="10"/>
        <rFont val="Arial"/>
        <family val="2"/>
        <charset val="238"/>
      </rPr>
      <t>w danych każdego klienta, który z serii monitów był ostatnio wysłany.</t>
    </r>
  </si>
  <si>
    <t>Wiekowanie należności wg ustalonych kryteriów i prezentacja wyników na raporcie.</t>
  </si>
  <si>
    <t>Zautomatyzowanie wprowadzania odpisów aktualizacyjnych wg ustalonych zasad.</t>
  </si>
  <si>
    <t>Obsługa płatności gotówkowych i płatności kartami kredytowymi.</t>
  </si>
  <si>
    <t>Dostęp do bieżącej informacji o stanie gotówki w kasie.</t>
  </si>
  <si>
    <t>Kalkulacja oczekiwanego poziomu gotówki wg źródeł pozyskania (np. sprzedaż, należności, inne).</t>
  </si>
  <si>
    <t>Kalkulacja oczekiwanego wypływu gotówki (np. zakupy, zobowiązania, inne).</t>
  </si>
  <si>
    <t>Rejestrowanie płatności gotówkowych i wpływów z wyciągów bankowych.</t>
  </si>
  <si>
    <t>Obsługa rozliczeń wpłat gotówkowych z fakturami.</t>
  </si>
  <si>
    <t>Środki trwałe</t>
  </si>
  <si>
    <t>Możliwość przypisania klasyfikacji GUS dla utworzonego środka trwałego.</t>
  </si>
  <si>
    <t>Możliwość zdefiniowania opisu środka trwałego.</t>
  </si>
  <si>
    <t>Możliwość zdefiniowania numeru inwentarzowego oraz numeru seryjnego środka trwałego.</t>
  </si>
  <si>
    <t>Możliwość zdefiniowania komponentów / części składowych środka trwałego.</t>
  </si>
  <si>
    <t>Możliwość przypisania kilku komórek kosztowych dla jednego środka trwałego z podziałem procentowym kosztów.</t>
  </si>
  <si>
    <t>Możliwość rejestracji nakładów na środki trwałe w budowie.</t>
  </si>
  <si>
    <t>Możliwość wprowadzenia informacji o leasingu.</t>
  </si>
  <si>
    <t>Możliwość zdefiniowania kont dla umorzeń.</t>
  </si>
  <si>
    <t>Możliwość zdefiniowania przez użytkownika dowolnej ilości ewidencji dodatkowych środka trwałego na potrzeby różnych standardów (MSR, itd.).</t>
  </si>
  <si>
    <t>Możliwość wprowadzenia wyceny początkowej środka trwałego wg zdefiniowanego przez użytkownika standardu (np. MSR, itd.).</t>
  </si>
  <si>
    <t>Możliwość prowadzenia odpisów nieplanowanych z tytułu utraty wartości środka trwałego – zmiana umorzenia środka trwałego oraz ewidencja historii tych zmian.</t>
  </si>
  <si>
    <t>Możliwość ustalenia wartości rezydualnej środka trwałego – uwzględnienie wartości rezydualnej w wartości do amortyzacji oraz historia ich zmian.</t>
  </si>
  <si>
    <t>Możliwość przeniesienia części składowych – między środkami trwałymi z uwzględnieniem różnic w wartościach w poszczególnych ewidencjach.</t>
  </si>
  <si>
    <t>Możliwość definiowania słownika osób odpowiedzialnych za środek trwały.</t>
  </si>
  <si>
    <t>Możliwość wprowadzenia listy źródeł finansowania.</t>
  </si>
  <si>
    <t>Możliwość dołączenia plików (skany dokumentów, zdjęcia, itp.) do kartoteki majątku trwałego.</t>
  </si>
  <si>
    <t>Możliwość eksportu i importu struktury klasyfikacji GUS do formatu co najmniej XML i TXT, CSV.</t>
  </si>
  <si>
    <t>Możliwość przeglądania danych wprowadzonych na dokumencie przyjęcia do używania z poziomu ewidencji majątku trwałego.</t>
  </si>
  <si>
    <t>Możliwość generowania karty majątku trwałego z informacjami o wszystkich zmianach (zmiana miejsca użytkowania, zmiana osoby odpowiedzialnej, podpięte składowe, itp.).</t>
  </si>
  <si>
    <t>Możliwość generowania zestawienia wartościowego majątku trwałego wg źródeł finansowania.</t>
  </si>
  <si>
    <t>Ewidencja z uwzględnieniem źródeł finansowania dla każdego ze składników, wpływająca na późniejszą dekretację naliczonych odpisów amortyzacyjnych.</t>
  </si>
  <si>
    <t>Dostęp do danych o kalkulacji/symulacji amortyzacji na rok bieżący i przyszły.</t>
  </si>
  <si>
    <t>Dostęp do salda amortyzacji i metody amortyzacji - wartość księgowa i podatkowa.</t>
  </si>
  <si>
    <t>Saldo amortyzacji w dniu przesunięcia i likwidacji - wartość księgowa i podatkowa.</t>
  </si>
  <si>
    <t>Raport o wynikach zmiany metody amortyzacji.</t>
  </si>
  <si>
    <t>Możliwość księgowania dokumentu środka trwałego (zmiana wartości zwiększenia i umorzenia).</t>
  </si>
  <si>
    <t>Możliwość zdefiniowania kont dla wartości początkowej umorzenia i amortyzacji dla obszaru bilansowego, podatkowego i dowolnie określonego.</t>
  </si>
  <si>
    <t>Możliwość wydruku dokumentu OT i LT z systemu.</t>
  </si>
  <si>
    <t>Numery inwentarzowe nadawane automatycznie przy zakładaniu środka trwałego.</t>
  </si>
  <si>
    <t>Możliwość prowadzenia amortyzacji wg różnych metod: liniowej, degresywnej, jednorazowej, sezonowej, itp.</t>
  </si>
  <si>
    <t>Metody amortyzacji oparte na regułach definiowanych przez użytkownika.</t>
  </si>
  <si>
    <t>Możliwość definiowania co najmniej 2 systemów amortyzacji: podatkowego i bilansowego.</t>
  </si>
  <si>
    <t>Automatyczne obliczenie wysokości amortyzacji na końcu okresu.</t>
  </si>
  <si>
    <t>Równoległa ewidencja amortyzacji i stanów dla różnych systemów amortyzacji (co najmniej dwóch: podatkowy, bilansowy, inne), z uwzględnieniem wprowadzonych informacji o źródłach finansowania wpływających na księgowanie odpisów amortyzacyjnych.</t>
  </si>
  <si>
    <t>Możliwość przypisania sposobu amortyzacji środków trwałych (metoda liniowa, degresywna, liniowa ze współczynnikiem, jednorazowa dla środków nisko cennych).</t>
  </si>
  <si>
    <t>Możliwość rozliczania inwentaryzacji środków trwałych i wyposażenia w systemie.</t>
  </si>
  <si>
    <t>Możliwość powtórnego naliczenia amortyzacji dla składników, które zostały wprowadzone lub wyksięgowane z ewidencji po planowym naliczeniu amortyzacji w danym okresie sprawozdawczym.</t>
  </si>
  <si>
    <t xml:space="preserve">Możliwość wprowadzenia składnika do ewidencji z inną datą aktywacji aniżeli data księgowania (miesiąc) i korekta amortyzacji. </t>
  </si>
  <si>
    <t>Możliwość przeliczenia i wydruku planu amortyzacji na dany rok i w perspektywie kilkuletniej.</t>
  </si>
  <si>
    <t>Możliwość przeglądania planów amortyzacji w układzie rocznym i miesięcznym.</t>
  </si>
  <si>
    <t>Możliwość przeglądania i wydruków planów amortyzacji naliczonej i nienaliczonej co najmniej wg klasyfikacji GUS, źródeł finansowania.</t>
  </si>
  <si>
    <t>Rejestracja dokumentów zmiany miejsca użytkowania.</t>
  </si>
  <si>
    <t>Możliwość przeglądania wszystkich prowadzonych operacji w majątku trwałym.</t>
  </si>
  <si>
    <t>Możliwość definiowania maski numeracji dla poszczególnych typów dokumentów.</t>
  </si>
  <si>
    <t>Możliwość przeprowadzenia częściowej i pełnej inwentaryzacji (spisu cyklicznego) wraz z niezbędnymi wydrukami (co najmniej arkusze spisowe i raporty kontrolne).</t>
  </si>
  <si>
    <t>Możliwość rejestracji inwentaryzacji wraz z tworzeniem przywieszek i list inwentaryzacyjnych oraz raportowaniem różnic inwentaryzacyjnych.</t>
  </si>
  <si>
    <t xml:space="preserve">Możliwość rejestrowania rzeczywistych ilości składników środków trwałych na podstawie inwentaryzacji i ich porównania z wartością księgową. </t>
  </si>
  <si>
    <t>Dostępność wydruków z różnicami ilościowo-wartościowymi dla spisów cyklicznych.</t>
  </si>
  <si>
    <t>Możliwość rozliczenia różnic inwentaryzacyjnych - stworzenie protokołu różnic inwentaryzacyjnych.</t>
  </si>
  <si>
    <t>Możliwość zamknięcia inwentaryzacji w systemie i udokumentowania protokołem.</t>
  </si>
  <si>
    <t>Możliwość prowadzenia spisów inwentaryzacyjnych i rozliczenie inwentaryzacji w tym z wykorzystaniem czytników kodów kreskowych.</t>
  </si>
  <si>
    <t>Możliwość wygenerowania raportu o niezgodnościach w inwentaryzacji.</t>
  </si>
  <si>
    <t>Możliwość automatycznego wygenerowania dokumentów przyjęcia, likwidacji, zamiany miejsca użytkowania z poziomu dokumentu inwentaryzacji.</t>
  </si>
  <si>
    <t>Tworzenie kodów kreskowych dla poszczególnych środków trwałych i ich składników.</t>
  </si>
  <si>
    <t>Drukowanie etykiet z kodem kreskowym w celu oznakowania środków trwałych oraz przeprowadzenia spisu z natury przy użyciu kolektora danych.</t>
  </si>
  <si>
    <t>Możliwość automatycznego wygenerowania dokumentu zawieszenia czasowego amortyzacji z obszaru ewidencji remontów.</t>
  </si>
  <si>
    <t>Możliwość wprowadzenia umów ubezpieczeniowych majątku trwałego.</t>
  </si>
  <si>
    <t>Możliwość powiadamiania o końcu trwania umowy ubezpieczeniowej.</t>
  </si>
  <si>
    <t>Możliwość księgowania podatku od nieruchomości na podstawie danych wprowadzonych w kartotekach nieruchomości i gruntów.</t>
  </si>
  <si>
    <t>Dane podstawowe planu kont oraz okresy księgowe</t>
  </si>
  <si>
    <t xml:space="preserve">Zapewnienie, że struktura numeru konta jest zgodna ze standardem polskiej rachunkowości (wzorcowy plan kont). </t>
  </si>
  <si>
    <t>Możliwość ustalenia budowy kodów kont analitycznych dla kont syntetycznych.</t>
  </si>
  <si>
    <t>Numery kont powinny móc zawierać znaczniki grupujące je według grup sprawozdawczych.</t>
  </si>
  <si>
    <t>Możliwość definiowania nowych kont księgowych.</t>
  </si>
  <si>
    <t>Możliwość wprowadzania komentarzy do kont.</t>
  </si>
  <si>
    <t>Możliwość automatycznego przypisania znaczników do kont analitycznych z kont syntetycznych.</t>
  </si>
  <si>
    <t>Numer konta syntetycznego powinien określać rodzaj operacji księgowych na danym koncie (np. środki trwałe, należności, przychody, koszty).</t>
  </si>
  <si>
    <t>Możliwość stworzenia znaczników dla kont (np. znacznik podatkowy projektu, koszty bezpośrednie) obowiązkowych dla określonych grup kont z możliwością zdefiniowania wartości domyślnej.</t>
  </si>
  <si>
    <t>Możliwość zablokowania wykonywania księgowań dla określonych grup/użytkowników na czas tworzenia sprawozdania i w procesie zamknięcia miesiąca.</t>
  </si>
  <si>
    <t>Automatyczna kontrola zabezpieczająca przed zamknięciem konta mającego saldo.</t>
  </si>
  <si>
    <t>Możliwość zaznaczenia konta jako nieaktywne.</t>
  </si>
  <si>
    <t>Możliwość zabezpieczenia przed rejestracją transakcji w okresie, za który sporządzono już sprawozdanie finansowe.</t>
  </si>
  <si>
    <t>Możliwość definiowania własnych zasad użytkownika sprawdzenia kont księgowych.</t>
  </si>
  <si>
    <t>Możliwość zdefiniowania roku obrotowego.</t>
  </si>
  <si>
    <t>Możliwość zdefiniowania okresów obrachunkowych.</t>
  </si>
  <si>
    <t>Możliwość prezentacji księgowań wg okresów księgowych: miesięcznych, kwartalnych i narastająco.</t>
  </si>
  <si>
    <t>Możliwość otwarcia nowego roku obrotowego, kiedy poprzedni jeszcze nie jest zamknięty.</t>
  </si>
  <si>
    <t>Automatyczne przenoszenie sald kont bilansowych do następnych okresów budżetowych na koniec każdego okresu obrachunkowego.</t>
  </si>
  <si>
    <t>Możliwość automatycznego wygenerowania bilansu otwarcia na podstawie zapisów z roku poprzedniego.</t>
  </si>
  <si>
    <t>Możliwość zdefiniowania podstawowej waluty i roku obrotowego dla ksiąg rachunkowych.</t>
  </si>
  <si>
    <t>Obsługa rachunków bankowych i kasy</t>
  </si>
  <si>
    <t>Możliwość zdefiniowania wielu banków i kont bankowych.</t>
  </si>
  <si>
    <t>Mechanizm parametryzacji funkcji eksportu przelewu, w przypadku podpisania umowy z innymi bankami w przyszłości.</t>
  </si>
  <si>
    <t>Możliwość automatycznego generowania różnic kursowych z rachunków bankowych i kas prowadzonych w walucie obcej (np. algorytmem FIFO lub równoważnym).</t>
  </si>
  <si>
    <t>Możliwość prowadzenia wielu okienek kasowych (zapewnienie funkcjonalności obsługi kasowej).</t>
  </si>
  <si>
    <t>Bieżąca ewidencja dokumentów kasowych rozchodu i przychodu gotówki w dowolnej walucie.</t>
  </si>
  <si>
    <t>Mechanizm ewidencji i rozliczania zaliczek pracowniczych.</t>
  </si>
  <si>
    <t>Możliwość zdefiniowania własnych rodzajów dokumentów kasowych, w celu rozróżnienia typów operacji (np. zakup biletów, odsetki, wpłaty od odbiorców,  wpłaty pracownicze).</t>
  </si>
  <si>
    <t>Automatyczna dekretacja raportów kasowych na podstawie zdefiniowanych szablonów dekretacji.</t>
  </si>
  <si>
    <t>Możliwość prezentacji rozliczeń dokonanych na danej pozycji wyciągu bankowego.</t>
  </si>
  <si>
    <t>Zapewnienie przechowywania danych na temat przelewów przychodzących/wychodzących w przypisaniu do kontrahentów/pracowników (na podstawie określonych rekordów).</t>
  </si>
  <si>
    <t>Możliwość grupowania przelewów wg zdefiniowanych kryteriów.</t>
  </si>
  <si>
    <t>Możliwość tworzenia zestawień przelewów przychodzących i wychodzących.</t>
  </si>
  <si>
    <t>Możliwość wyboru danych do przelewu ze wstępnie przygotowanej listy płatności.</t>
  </si>
  <si>
    <t>Możliwość drukowania raportu kasowego / wyciągu bankowego.</t>
  </si>
  <si>
    <t>Automatyczne rejestrowanie wpłat bankowych.</t>
  </si>
  <si>
    <t>Możliwość automatycznego przenoszenia sald zamknięcia kasy na otwarcie następnego dnia.</t>
  </si>
  <si>
    <t>Możliwość przeglądu paczek płatności przed ich zatwierdzeniem i wysłaniem do realizacji.</t>
  </si>
  <si>
    <t>Możliwość automatycznego rozliczania KP/KW z dokumentami zobowiązań i należności, wraz z automatycznym tworzeniem zapisów księgowych na odpowiednich kontach.</t>
  </si>
  <si>
    <t>Możliwość importu wyciągów bankowych w formie elektronicznej poprzez system bankowości elektronicznej.</t>
  </si>
  <si>
    <t>Możliwość ręcznego lub automatycznego (poprzez import wyciągów w formie elektronicznej) potwierdzania przelewów.</t>
  </si>
  <si>
    <t>Możliwość obsługi przelewów w różnych walutach np. EUR, USD itp.</t>
  </si>
  <si>
    <t>Kursy walutowe</t>
  </si>
  <si>
    <t>Możliwość automatycznego pobierania kursów walut ze strony internetowej NBP.</t>
  </si>
  <si>
    <t>Ręczne wprowadzanie kursów walutowych na określony dzień.</t>
  </si>
  <si>
    <t>Możliwość wydrukowania raportu różnic kursowych wraz z opisem zastosowanego algorytmu.</t>
  </si>
  <si>
    <t>Zarządzanie płynnością</t>
  </si>
  <si>
    <t>Możliwość wykonania raportu planowanych środków pieniężnych w zdefiniowanym okresie.</t>
  </si>
  <si>
    <t>Możliwość generowania raportu planowanych przepływów pieniężnych (na podstawie standardowego terminu płatności).</t>
  </si>
  <si>
    <t>Sprawozdawczość finansowa i analizy finansowe</t>
  </si>
  <si>
    <t>Możliwość wydruku bilansu bieżącego okresu.</t>
  </si>
  <si>
    <t>Możliwość wydruku bilansu bieżącego roku.</t>
  </si>
  <si>
    <t>Możliwość wydruku bilansu poprzedniego roku.</t>
  </si>
  <si>
    <t xml:space="preserve">Wykonawca przygotuje zestaw procedur obsługi systemu zgodnych z wytycznymi PN-ISO/IEC 27001, obejmującymi zakres wszystkich aspektów funkcjonowania systemu. </t>
  </si>
  <si>
    <t>Możliwość pobierania danych historycznych (dotyczy wdrażanego systemu i danych uprzednio zarchiwizowanych).</t>
  </si>
  <si>
    <t xml:space="preserve">Dla 90% przypadków przetwarzania danych i raportowania czasy opóźnień dla pracy równoległej 30 użytkowników nie mogą być większe niż dwukrotne czasy opóźnień dla pracy 1 użytkownika. </t>
  </si>
  <si>
    <t>Możliwość przechowywania i procesowania on-line kostki OLAP o wielkości 20 GB dla 10 wymiarów i 3 miar.</t>
  </si>
  <si>
    <t>Musi być zapewniony mechanizm dostępu do raportów publicznych i osobistych, a raporty osobiste muszą być dostępne wyłącznie dla wskazanej osoby.</t>
  </si>
  <si>
    <t>System musi posiadać możliwość personalizacji interfejsu użytkownika oraz możliwość zapisu konfiguracji jako domyślnej dla danego użytkownika.</t>
  </si>
  <si>
    <t>Silnik baz danych powinien zapewniać : 
- relacyjność
- integralność danych
- transakcyjność 
- skalowalność.</t>
  </si>
  <si>
    <t>System musi posiadać mechanizmy integracji z oprogramowaniem zewnętrznym w postaci udokumentowanych interfejsów programistycznych (API).</t>
  </si>
  <si>
    <t>System musi mieć możliwość wymuszania automatycznego wylogowania użytkowników nieaktywnych po zadanym okresie czasu.</t>
  </si>
  <si>
    <t>Menu systemu i system pomocy kontekstowej (wraz z treścią) muszą być dostępne w języku polskim. Dopuszcza się język angielski w zakresie funkcjonalności przeznaczonej dla administratorów.</t>
  </si>
  <si>
    <t>Tam, gdzie to możliwe, aplikacja musi pozwalać na cofnięcie ostatnio wykonanych czynności użytkownika.</t>
  </si>
  <si>
    <t>System musi umożliwić w sposób jawny prezentację aktywności osób wykonujących operacje na dokumentach. Jawny sposób prezentacji danych musi umożliwiać wyszukiwanie dokumentów wprowadzonych, zmienionych lub zatwierdzonych przez konkretnego użytkownika. Wymaganie dotyczy całości systemu.</t>
  </si>
  <si>
    <t>Wykonawca dostarczy dokumentację tworzenia kopii zapasowych systemu oraz archiwizacji na nośnikach zewnętrznych, jak również dokumentacji odtwarzania danych i przywracania działania systemu.</t>
  </si>
  <si>
    <t xml:space="preserve">Funkcjonalność dziennika transakcji musi obejmować zapisy związane z rejestracją użytkownika w systemie, prace każdego użytkownika realizowane w systemie, jednoznaczne przypisanie użytkownika do transakcji oraz błędy występujące w czasie przetwarzania. </t>
  </si>
  <si>
    <t>System musi posiadać zabezpieczenia przed dostępem osób nieautoryzowanych. Zabezpieczenia muszą funkcjonować na poziomie klienta (aplikacji) i serwera (bazy danych).</t>
  </si>
  <si>
    <t>System musi prowadzić szczegółowe dzienniki zdarzeń (logi), także w zakresie aktywności użytkowników, rejestrujące czas, zakres i czynności, które dany użytkownik wykonywał.</t>
  </si>
  <si>
    <t>Śledzenie aktywności musi pozwalać na odnotowanie szczegółowej historii zmian w formularzach odnośnie każdej zakładanej, aktualizowanej lub usuwanej pozycji.</t>
  </si>
  <si>
    <t>Administrator musi mieć scentralizowaną kontrolę (za pomocą odpowiednich narzędzi) nad kontami oraz uprawnieniami użytkowników oraz dziennikami zdarzeń.</t>
  </si>
  <si>
    <t>System musi zapewniać skuteczną ochronę informacji przesyłanych (szyfrowanie), gromadzonych i przechowywanych, czyli zabezpieczać je przed nieupoważnionym podsłuchiwaniem, kopiowaniem, drukowaniem, dostępem.</t>
  </si>
  <si>
    <t>Opis parametru</t>
  </si>
  <si>
    <t>Architektura Systemu</t>
  </si>
  <si>
    <t>Wydajność Systemu</t>
  </si>
  <si>
    <t>Dokumentacja</t>
  </si>
  <si>
    <t>Bezpieczeństwo Systemu</t>
  </si>
  <si>
    <t>Serwery</t>
  </si>
  <si>
    <t>Macierz dyskowa</t>
  </si>
  <si>
    <t>Dane wolumetryczne</t>
  </si>
  <si>
    <t>System ERP</t>
  </si>
  <si>
    <t>Pozostałe systemy</t>
  </si>
  <si>
    <t>Migracja danych</t>
  </si>
  <si>
    <t xml:space="preserve">Infrastruktura sprzętowa archiwizacji </t>
  </si>
  <si>
    <t>W/O</t>
  </si>
  <si>
    <t>Wydajność przetwarzania</t>
  </si>
  <si>
    <t>Systemy</t>
  </si>
  <si>
    <t>Oferowane oprogramowanie musi uwzględniać wielowalutowość.</t>
  </si>
  <si>
    <t>Raportowanie i formularze (formatki, ekrany)</t>
  </si>
  <si>
    <t>Narzędzia pozwalające tworzyć samodzielnie niestandardowe raporty (ad hoc) i własne analizy danych.</t>
  </si>
  <si>
    <t>Możliwość zdefiniowania raportów wsadowych (batch).</t>
  </si>
  <si>
    <t>Możliwość zapisywania w systemie zdefiniowanych szablonów raportów.</t>
  </si>
  <si>
    <t>Integracja systemów</t>
  </si>
  <si>
    <t>Kopie bezpieczeństwa, archiwizacja i odtwarzanie</t>
  </si>
  <si>
    <t>W</t>
  </si>
  <si>
    <t>- system musi wykorzystywać bezpieczny protokół transmisji/szyfrowanie połączeń (SSL z kluczem co najmniej 256 bitów, lub równoważny)</t>
  </si>
  <si>
    <t>O</t>
  </si>
  <si>
    <t>Możliwość bezpośredniego skorzystania z danych gromadzonych w systemie przy projektowaniu i wdrażaniu innych systemów.</t>
  </si>
  <si>
    <t>Możliwość przypisania wielu drukarek do użytkowników.</t>
  </si>
  <si>
    <t>Wirtualizacja</t>
  </si>
  <si>
    <t>Lp.</t>
  </si>
  <si>
    <t>Konfigurowalne ekrany użytkownika (np. ukrywanie pól, zmiana kolejności) dla wszystkich elementów dostarczanego systemu.</t>
  </si>
  <si>
    <t>Możliwość wypłaty wynagrodzenia z listy głównej 2 razy w miesiącu dla 400 pracowników.</t>
  </si>
  <si>
    <t>Możliwość wypłaty wynagrodzenia z 10 list dodatkowych w miesiącu dla 400 pracowników (w ramach każdej listy).</t>
  </si>
  <si>
    <t>Możliwość utworzenia i zaksięgowania 500 dokumentów dziennie, zawierających informacje księgowe.</t>
  </si>
  <si>
    <t>Możliwość przyjęcia lub zwolnienia 500 pracowników rocznie.</t>
  </si>
  <si>
    <t>Szacunkowa liczba użytkowników</t>
  </si>
  <si>
    <t>Czas odpowiedzi z relacyjnych baz danych dla 90% przypadków generowania dowolnego raportu zawierającego minimum 100 rekordów nie przekracza 20 sekund - dotyczy wyłącznie odpowiedzi na poziomie silnika bazy danych.</t>
  </si>
  <si>
    <t>Liczba użytkowników w poszczególnych obszarach:</t>
  </si>
  <si>
    <t>Alerty / Powiadomienia</t>
  </si>
  <si>
    <t>Natywnym językiem zapytań silnika bazy danych powinien być język SQL (lub język zgodny z jego składnią).</t>
  </si>
  <si>
    <t>Wykonawca dostarczy narzędzia do analizowania i obsługi baz danych.</t>
  </si>
  <si>
    <t>Zastosowane rozwiązanie pozwoli na dostęp do danych w bazie za pomocą co najmniej następujących sterowników baz danych: ODBC, JDBC (wymaganie dotyczy wyłącznie bazy danych).</t>
  </si>
  <si>
    <t>Możliwość wygenerowania zbiorów danych w formie plikowej według zdefiniowanych przez użytkownika kryteriów.</t>
  </si>
  <si>
    <t>Możliwość wysyłania powiadomienia za pomocą komunikatu w systemie, maila lub SMS-a (zewnętrzna komercyjna bramka SMS - wymaganie dotyczy tylko interfejsu integracji).</t>
  </si>
  <si>
    <t>Możliwość ustawienia monitorowania dla zaplanowanych, wykonanych i przypisanych powiadomień oraz kontrola ich wykonania.</t>
  </si>
  <si>
    <t>Możliwość definiowania terminów dla zadań w powiadomieniach (terminy zakończenia, cykliczne).</t>
  </si>
  <si>
    <t>Uwierzytelnianie użytkowników ma następować na podstawie jednoznacznie przydzielonego identyfikatora (loginu) i hasła, system nie pozwala na przydzielenie tego samego identyfikatora innej osobie.</t>
  </si>
  <si>
    <t>Uwierzytelnianie użytkowników musi przebiegać w sposób bezpieczny, ani identyfikator ani hasło nie mogą być przesyłane przez sieć w postaci niezaszyfrowanej.</t>
  </si>
  <si>
    <t>System musi umożliwiać integrację z serwerem poczty Novell GroupWise, w zakresie wymaganych funkcjonalności modułów EOD/Workflow, Portal Korporacyjny.</t>
  </si>
  <si>
    <t>10.</t>
  </si>
  <si>
    <t>11.</t>
  </si>
  <si>
    <t>- zapewnienie jednakowego, lub zbliżonego wyświetlania wszystkich elementów we wspieranych przeglądarkach.</t>
  </si>
  <si>
    <t>Wszystkie błędy i zakłócenia normalnej pracy systemu są logowane.</t>
  </si>
  <si>
    <t>Aplikacja zapewnia narzędzia do migracji danych pomiędzy środowiskiem testowym i produkcyjnym.</t>
  </si>
  <si>
    <t>- Środki Trwałe</t>
  </si>
  <si>
    <t>- Zakupy i Zobowiązania</t>
  </si>
  <si>
    <t>- Sprzedaż i Należności.</t>
  </si>
  <si>
    <t>Zapewnienie otwartej architektury tworzenia raportów - możliwość definiowania układu raportu i zakresu prezentowanych informacji za pomocą mechanizmów nie wymagających umiejętności programistycznych, np. metodą drag&amp;drop.</t>
  </si>
  <si>
    <t>Możliwość automatycznego wysyłania przypomnień do zdefiniowanych osób (grupy osób) po spełnieniu określonych reguł wysyłania (np. przekroczenia budżetu o x %). Zakres i liczba zdefiniowanych alertów będzie określona na etapie analizy przedwdrożeniowej.</t>
  </si>
  <si>
    <t>Istnieje możliwość przeglądu listy aktualnie zalogowanych użytkowników przez administratora systemu.</t>
  </si>
  <si>
    <t>W przypadku korzystania z interfejsu przeglądarkowego wymiana danych pomiędzy przeglądarką a systemem musi odbywać przy pomocy bezpiecznego szyfrowanego protokołu transmisji.</t>
  </si>
  <si>
    <t>System musi zapewniać jednoznaczną i niepodważalną identyfikację użytkowników pracujących w systemie.</t>
  </si>
  <si>
    <t>W przypadku nie przywrócenia pełnej sprawności systemu po planowanej przerwie technicznej, traktowane jest to jako naprawa po błędzie krytycznym, do okresu naprawy wliczana jest połowa okresu planowej przerwy technicznej.</t>
  </si>
  <si>
    <t>Łączny roczny czas niedostępności systemu nie może być dłuższy niż 3% normalnego czasu pracy systemu(365dni x 24h x60 min) x 3%.</t>
  </si>
  <si>
    <t>- Zakupy: 5 użytkowników</t>
  </si>
  <si>
    <t>Wykonawca dostarczy 3 egzemplarze (w tym jeden w postaci elektronicznej) dokumentacji powykonawczej systemu.</t>
  </si>
  <si>
    <t>Wykonawca przekaże pełną i kompletną dokumentację techniczną zawierającą opis struktur systemu i modeli danych.</t>
  </si>
  <si>
    <t>Dokumentacja techniczna i powykonawcza musi zawierać między innymi: schematy połączeń fizycznych infrastruktury wraz z opisem, schematy połączeń logicznych systemu wraz z opisem, zrzuty konfiguracji urządzeń aktywnych sieci zainstalowanych w systemie wraz z komentarzami opisującymi zakres działania poszczególnych bloków konfiguracji.</t>
  </si>
  <si>
    <t>Wykonawca dostarczy 2 zestawy podręczników użytkowania systemu (dopuszcza się postać elektroniczną odtwarzalną w ogólnie dostępnych narzędziach nie wymagających dodatkowych płatnych licencji, np. PDF ).</t>
  </si>
  <si>
    <t>Wykonawca dostarczy zestaw podręczników użytkowania sprzętu (dopuszcza się postać elektroniczną odtwarzalną w ogólnie dostępnych narzędziach nie wymagających dodatkowych płatnych licencji, np. PDF ).</t>
  </si>
  <si>
    <t>Zestaw dostarczonych dokumentacji wymienionych powyżej musi dotyczyć aktualnie zainstalowanej wersji systemu i jej komponentów.</t>
  </si>
  <si>
    <t>Wykonawca przygotuje zestaw scenariuszy testowych dla wdrażanego systemu, które pozwolą sprawdzić, czy wymagania stawiane systemowi są spełnione.</t>
  </si>
  <si>
    <t>Możliwość utworzenia i obsługi 1 000 faktur sprzedaży rocznie.</t>
  </si>
  <si>
    <t>Możliwość utworzenia i obsługi 4 000 linii faktur sprzedaży rocznie.</t>
  </si>
  <si>
    <t>Dla 90% przypadków użytkowania Portalu Korporacyjnego, przy pracy równoległej 100 użytkowników, czas opóźnienia przy otwieraniu pojedynczej strony nie przekracza 10 sekund.</t>
  </si>
  <si>
    <t>Oferowane oprogramowanie musi posiadać graficzny interfejs użytkownika (GUI - ang. Graphical User Interface), dopuszcza się wykorzystanie interfejsu CLI (ang. Command Line Interface) dla działań administracyjnych, o ile nie są dostępne narzędzia realizujące te funkcjonalności za pomocą GUI.</t>
  </si>
  <si>
    <t>- Komunikacja za pomocą standardu XML</t>
  </si>
  <si>
    <t>- Możliwość kolejkowania komunikatów</t>
  </si>
  <si>
    <t>- Możliwość komunikacji synchronicznej i asynchronicznej</t>
  </si>
  <si>
    <t>- Monitorowanie poprawności komunikacji oraz generowanie zbiorczych raportów o błędach i sytuacjach nietypowych</t>
  </si>
  <si>
    <t>System musi wspierać bezpośredni transfer danych z baz danych do hurtowni danych - z wykorzystaniem mechanizmu typu ETL (ang. Extract Transform, Load).</t>
  </si>
  <si>
    <t>Możliwość wygenerowania raportów kosztów alokowanych do projektów w podziale na źródła finansowania.</t>
  </si>
  <si>
    <t>Możliwość wygenerowania raportu kosztów projektowych w podziale na poszczególne lata realizacji projektu.</t>
  </si>
  <si>
    <t xml:space="preserve">Możliwość zaczytywania danych dotyczących zapotrzebowań zakupowych  (poprzez interfejs z modułem magazynowym systemu LIMS) </t>
  </si>
  <si>
    <t>Możliwość definiowania folderów publicznych, do których dostęp na poziomie odczytu mają wszyscy użytkownicy repozytorium</t>
  </si>
  <si>
    <t>Możliwość wysyłania powiadomień do użytkowników o przyznaniu bądź zmianie poziomu dostępu.</t>
  </si>
  <si>
    <t>Integracja z portalem korporacyjnym w celu rejestrowania wydatków służbowych.</t>
  </si>
  <si>
    <t>Możliwość definiowania do jakiego projektu / projektów przypisany jest dany dokument poprzez nadanie znaku (numeru) sprawy. Możliwość nadania jednemu dokumentowi kilku numerów spraw w przypadku, gdy dokument dotyczy więcej niż jednego projektu</t>
  </si>
  <si>
    <t>Możliwość wyszukiwania plików wg projektów lub spraw, do których zostały przypisane</t>
  </si>
  <si>
    <t>Instruktaże</t>
  </si>
  <si>
    <t>Wykonawca przeprowadzi instruktaże modułowe dla pracowników zamawiającego (moduł, min. liczba pracowników):</t>
  </si>
  <si>
    <t>Wykonawca zapewni niezbędny sprzęt komputerowy (komputery / laptopy, rzutniki, przełączniki sieciowe, itp.) oraz materiały instruktażowe niezbędne do przeprowadzenia instruktaży.</t>
  </si>
  <si>
    <t>Zamawiający przygotuje plan instruktaży w trakcie analizy przedwdrożeniowej i przygotuje odpowiedni harmonogram alokacji osób oraz sal do prowadzenia instruktaży przy założeniu, że grupy dla których będą prowadzone instruktaże są nie większe niż 12 osób, a Zamawiający dysponuje 2 salkami do prowadzenia instruktaży, z czego jedna z nich będzie dostępna w pełnym wymiarze godzin, a druga w 50% pełnego wymiaru godzin.</t>
  </si>
  <si>
    <t>Instruktaże administratorów mogą odbyć się poza siedzibą Zamawiającego. W tym wypadku koszty zakwaterowania i wyżywienia osób oddelegowanych do uczestniczenia w instruktażach poniesie Wykonawca.</t>
  </si>
  <si>
    <t>Instruktaże muszą być przeprowadzone przez osoby posiadające odpowiednie certyfikaty w zakresie produktów, których dotyczyć będzie instruktaż.</t>
  </si>
  <si>
    <t>Wykonawca przekaże zamawiającemu materiały instruktażowe przygotowane na potrzeby prowadzenia instruktaży, które umożliwią Zamawiającemu samodzielne szkolenie kolejnych osób w przyszłości.</t>
  </si>
  <si>
    <t>Możliwość wydruku grafiku czasu pracy planowanego i faktycznego, listy obecności i indywidualnych kart ewidencji czasu pracy z uwzględnieniem możliwości pracy tej samej osoby na dwóch niezależnych od siebie stanowiskach pracy (etatach) na podstawie dwóch niezależnych umów o pracę.</t>
  </si>
  <si>
    <t>Możliwość definiowania standardowych, ale modyfikowalnych struktur katalogów dla nowo otwartych projektów. Struktura katalogów musi odpowiadać przyjętemu dla danego projektu Zarządzeniu w/s WAP (Wykaz Akt Projektu).</t>
  </si>
  <si>
    <t>Pracownik musi mieć możliwość wypełniania różnych rodzajów nieobecności: urlop wypoczynkowy, urlop na żądanie, urlop okolicznościowy, urlop bezpłatny, urlop ojcowski, opieka nad dzieckiem, chorobowy, opieka nad członkiem rodziny, inne.</t>
  </si>
  <si>
    <t>Wspracie techniczne</t>
  </si>
  <si>
    <t>Wykonawca przygotuje model architektury danych systemu, obejmujący również interfejsy pomiędzy modułami / systemami.</t>
  </si>
  <si>
    <t>Wsparcie techniczne</t>
  </si>
  <si>
    <t>Możliwość przeglądania i sortowania raportów oraz ich przeszukiwania wg wybranych, szczegółowych kryteriów wyszukiwania.</t>
  </si>
  <si>
    <t>Możliwość obsługi 50 000 kartotek odbiorców i dostawców.</t>
  </si>
  <si>
    <t>Możliwość obsługi 20 000 Kartotek Środków trwałych oraz wartości niematerialnych i prawnych.</t>
  </si>
  <si>
    <t>Możliwość wprowadzenia i przechowywania w repozytorium minimum 1 000 000 dokumentów rocznie (oczekiwana wielkość pojedynczego dokumentu max. 20 MB) .</t>
  </si>
  <si>
    <t>Możliwość obsługi 20 000 Kartotek Środków trwałych amortyzowanych jednorazowo lub wyposażenia w użytkowaniu.</t>
  </si>
  <si>
    <t>Możliwość utworzenia i obsługi 500 000 dekretów księgowych rocznie (wiersze Dziennika).</t>
  </si>
  <si>
    <t xml:space="preserve">Możliwość harmonogramowania prac budżetowych </t>
  </si>
  <si>
    <t xml:space="preserve">Możliwość załączania dokumentów w różnych formatach, obejmujących co najmniej dokumenty programu MS Office Word, MS Office Excel, MS Office Power Point, Adobe Acrobat, pliki tekstowe, pliki w formatach graficznych np. jpg, tiff, bmp., RAW, MP4 itp.. </t>
  </si>
  <si>
    <t>Wymagana funkcjonalność przyznawania trybu dostępu do przechowywanych dokumentów (np. zablokowanie możliwości zmian) oraz możliwość szyfrowania dokumentów</t>
  </si>
  <si>
    <t xml:space="preserve">Możliwość definiowana uprawnień do wydruku </t>
  </si>
  <si>
    <t>Możliwość zdefiniowania pól danych / metryk dla poszczególnych typów dokumentów pozwalających na opis, specyfikację dokumentów, a następnie przeprowadzanie wyszukiwania dokumentów według zadanych kryteriów (metatagi)</t>
  </si>
  <si>
    <t xml:space="preserve">Możliwość pracy wielu osób na dokumencie w kontekście wersjonowania i możliwości blokowania edycji załączników na czas pracy poszczególnych użytkowników. </t>
  </si>
  <si>
    <t>Możliwość alertowania o otwraciu w tym samych czasie przez jednego użytkownika ilości plików powyżej wskazanej ilości plików możliwych do otworzenia przez jednego użytkownika</t>
  </si>
  <si>
    <t>Możliwość wydruku planów i raportów, kokpitów.</t>
  </si>
  <si>
    <t>Możliwość rejestrowania zdarzeń gospodarczych (w szczególności świadczenie pracy, wydatki służbowe, dokonane zakupy) przez pracownika, który zdarzenie wygenerował na rzecz danego projektu. Rejestracja powinna być możliwa poprzez zaciągnięcie odpowiednich opcji wyboru ze zdefiniowanej Kartoteki Projektu</t>
  </si>
  <si>
    <t>Powiązanie modułu zakupów z modułem inwestycji i modułem środków trwałych (dostęp do informacji o tym w ramach jakiego przetargu został zakupiony ST, jakie sa jego paramety techniczne).</t>
  </si>
  <si>
    <t>Możliwość dostępu do skanów złożonych ofert przechowywanych np. w Repozytorium, poprzez link do repozytorium plików.</t>
  </si>
  <si>
    <t>Zapewnienie eksportu raportów, co najmniej do formatu xls, xlsx, doc, docx, txt, csv, xml, pdf.</t>
  </si>
  <si>
    <t>Funkcjonalnośc pozwalająca na przypinanie do projektu, czy zadania projektu dokumentów zewnętrznych dowolnego typu (pdf, doc, docs, xls, xlsx, xml, txt, csv, ppt, mv4, itp). System powinien mieć dwa spospoby trzymania powiązania dokumentu z projektem, czy zadaniem projektowym - dokument zapisywany na bazie lub zapisywania linka do dokumentu na sieciowym serwerze plikowym.</t>
  </si>
  <si>
    <t>System powienien mieć funckjonalnośc tworzenia projektów na podstawie szablonów projektów, czy innych projektów istaniejących.</t>
  </si>
  <si>
    <t>Funkcjonalność polegająca na zarządzania harmonogramem i zasobami z wykorzystaniem metody łańcucha krytycznego (CCPM).</t>
  </si>
  <si>
    <t>System powinien posiadać funckjonalność pozwalającą na ustawienie uprawnień do danych projektu w sposób elastyczny tzn. z podziałem użytkowników, mających prawa przeglądania danych, edycji, dopisywania i usuwania.</t>
  </si>
  <si>
    <t>System powinien posiadać funckjonalność pozwalającą na tworzenie i zarządzanie programami i portfelem projektów.</t>
  </si>
  <si>
    <t>System powinien posiadać funckjonalność pozwalającą na ustawienie uprawnień do projektu w sposób elastyczny tzn. z podziałem użytkowników, mających prawa edycji i prawa widoku.</t>
  </si>
  <si>
    <t>System powinien posiadać funckjonalność pozwalającą na prowadzenie analiz finansowych w module BI dla poszczególnych portfeli i projektów.</t>
  </si>
  <si>
    <t>System musi posiadać funkcjonalność pozwalającą na zarządzania budżetami projektów, w tym przypisywanie różnych typów kosztów do zadań i definiowania algorytmów ich naliczania (wykonanie).</t>
  </si>
  <si>
    <t>System musi posiadać funkcjonalność pozwalającą na obsługę wielu walut.</t>
  </si>
  <si>
    <t>- sprzęt</t>
  </si>
  <si>
    <t>System powinien posiadać funkcjonalność generacji i agregacji zamówień zakupu z wielu zapotrzebowań zakupowych poprzez (np. indywidualny kod towaru, kod grupy towarów).</t>
  </si>
  <si>
    <t>Dostępne statusy dla zamówienia co najmniej: nowe, do realizacji, zamknięte, system powinien posiadać funkcjonalność pozwalającą na zdefiniowanie dowolnej ilości nowych statusów.</t>
  </si>
  <si>
    <t>Możliwość tworzenia ścieżek zatwierdzeń dla zamówień.</t>
  </si>
  <si>
    <t>Możliwość dostępu z systemu ERP do skanu umowy lub kontraktu przechowywanego np. w Repozytorium</t>
  </si>
  <si>
    <t>Możliwość tworzenia ścieżek zatwierdzeń dla umów i kontraktów.</t>
  </si>
  <si>
    <t>Zatwierdzanie zaplanowanego i faktycznego czasu pracy przez osoby do tego uprawnione.</t>
  </si>
  <si>
    <t>Możliwość rejestrowania czasu pracy w nadgodzinach, tylko w oparciu o zarejestrowany i zaakceptowany wniosek o nadgodziny.</t>
  </si>
  <si>
    <t>Delegacje pracownicze</t>
  </si>
  <si>
    <t>10.4</t>
  </si>
  <si>
    <t>Planowanie czasu pracy pracowników z dokładnością do godzin pracy w poszczególne dni z informacją o ilości godzin do przepracowania (konieczna integracja z PPM)</t>
  </si>
  <si>
    <t>System powienien jako słownik zadań przy rejestracji czasu pracy zaciągać zadania i kategorię zadań zdefiniowanych na poziomie projektów. Lista zadań projektowych przy pracownikach powinnna być ograniczona tylko do tych, do jakich jest on przypisany.</t>
  </si>
  <si>
    <t>System musi mieć funkcjoanlność polegającą na wysyłaniu maila z powiadomieniem do użytkowników o braku uzupełnienia czasu pracy w określonych dniach. Parametrami tej funkcjonalności powinno być: którego dnia (tygodnia, miesiąca), o której godzinie, treść przypomnienia dla użytkowników, zakres dni w tył, za jakie mają być analizowane wpisy w RCP przy przypomnieniu.</t>
  </si>
  <si>
    <t>Możliwość generowania interaktywnych raportów dostępnych w czasie rzeczywistym. Wszelkie generowane raporty tabelaryczne powinny mieć możliwość sortowania po dowolnej kolumnie, zapisu do formatów (doc, docx, , xls, xlsx, pdf).</t>
  </si>
  <si>
    <t>System zachowuje informacje zarówno o udanych, jak i nieudanych próbach zalogowania się użytkowników z możliwością przeglądania logów z prób logowania.</t>
  </si>
  <si>
    <t>- Sprzedaż: 12 użytkowników</t>
  </si>
  <si>
    <t>System powinien mieć możliwość wydruku kartoteki kontrahentów w dowolnym formacie wraz z informacjami powiązanymi z kontrahentami (doc, docx, xls, xlsx, pdf)</t>
  </si>
  <si>
    <t xml:space="preserve">System powinien posiadać funkcjonalność definiowania cenników standardowych i innych, dowolnych. Cenniki mogą być inne dla okręslonych kontarhentów, grupy kontrahentów lub ogólne dla wszystkich - standardowe. </t>
  </si>
  <si>
    <t>Prowadzenie katalogów (cenników) sprzedawanych usług komercyjnych (przez usługę rozumiemy, usługi doradcze, wynajem przestrzeni laboratoryjnych wraz z personelem, doradztwo).</t>
  </si>
  <si>
    <t>Prowadzenie katalogów (cenników) produktów (np. pakietów usług - projekty badawcze kończące się produktem finalnym - IP z dokumentacją, próbki badawcze).</t>
  </si>
  <si>
    <t>System powinien dawać możliwość przeglądania rezerwacji urządzeń badawczych i wolnych terminów.</t>
  </si>
  <si>
    <t>System powinien posiadać funkcjonalność przypisywania  osób kontaktowych do kontrahenta, pokazującej nazwiska, numery telefonu, mail, fax, stanowisko.</t>
  </si>
  <si>
    <t>Możliwość tworzenia jednorazowych kontrahentów.</t>
  </si>
  <si>
    <t>Możliwość blokowania odbiorcy w systemie, powiązane z zmianą statusu, kontrahenta i niemożliwość rejestracji aktywności, umów i innych dokumentów powiązanych.</t>
  </si>
  <si>
    <t>Definiowanie rabatów na poziomie kontarhenta indywidulanego, grup kontrahentów lub ogólna dla wszystkich.</t>
  </si>
  <si>
    <t>Możliwość definicji uprawnień do formularzy modułu dla różnych użytkowników i grup użytkowników, pozwalająca na ograniczenie dostępu do wglądu/zmiany dokumentów i danych kontrahentów (odbiorców).</t>
  </si>
  <si>
    <t>Widoku (dashboard) lub formularz z dostępem do wszystkich danych związanych z klientem przechowywanych w systemie (zrealizowane projekty, sprzedane usługi, płatności, wykorzystanie limitu kredytowego, oferty, dokumenty księgowe, branża, dane terytorialne) oraz dodatkowych pól ustalonych w trakcie analizy przedwdrożeniowej.</t>
  </si>
  <si>
    <t>Możliwość utworzenia faktury sprzedaży w referencji do zamówienia sprzedaży</t>
  </si>
  <si>
    <t>Możliwość śledzenia realizacji umów sprzedaży poprzez zestawienia pokazujące stan realizacji projektu związanego z umową klienta lub uprawnienia do modułu projektowego i wgląd do informacji o projekcie.</t>
  </si>
  <si>
    <t>Możliwość tworzenia zamówień sprzedaż sprzedaży w referencji do umów.</t>
  </si>
  <si>
    <t>Rejestracja aktywności przedsprzedażowych chcarkterystycznych dla modułu CRM (nie zapytanie ofertowe sprzedaży, nie oferta sprzedaży, nie umowa sprzedaży) w kontekście potencjalnych klientów oraz zakresu potencjalnej sprzedaży do nich (m.in. zakres projektów, usług, produktów)</t>
  </si>
  <si>
    <t>Rejestracja danych w zakresie harmonogramu realizacji inicjatywy / aktywności sprzedażowej, w tym m.in. Planowane daty realizacji poszczególnych działań, określenie planu kolejnych działań. Na podstawie dat realizacji poszczególnych  działań system powinien powiadamiać, alertować lub  przypominać o działaniach do realizacji dla użytkowników lub grupy użytkowników przypisanych do działań.</t>
  </si>
  <si>
    <t>Rejestracja informacji o źródle finansowania realizacji danej umowy a w konsekwencji  projektu, dostarczenia produktu/usługi oraz udziale finansowania z funduszy publicznych.</t>
  </si>
  <si>
    <t>Automatyczne raportowanie w postaci liczbowej i graficznej informacji o liczbie aktywnych inicjatyw sprzedażowych, liczbie inicjatyw o poszczególnych statusach realizacji, wartości poszczególnych inicjatyw.  Najlepiej w postaci dashbordów kierowniczych.</t>
  </si>
  <si>
    <t>Raport całościowy dla wszystkich inicjatyw sprzedażowych w formie tabeli przestawnej z możliwością filtorwania po dowolnej kolumnie, pozwalający na śledzenie każdej inicjatywy; raport ten powinien zbierać całościowo inforacje o "pipline", czyli podsumowaniu inicjatyw w. Ilość informacji i kolumn zbieranych z różnych elementów systemu CRM i Sprzedaż (aktywnoćsi, oferty, umowy) do określenia na etapie projektu wdrożenia systemu. Efektem takiego zestawienia powinna być sumaryczna wartość  planowanej sprzedaży w kontekście wszystkich inicjatyw sprzedażowych, zarówno w fazie planowania, jak i podpisywania umowy.</t>
  </si>
  <si>
    <t>System musi mieć funkcjonalność podpinania dowolnych dokumentów powiązanych z umową, kontrahentem, czy projektem (protokoły odbioru, protokoły rozbieżności oraz innymi wskazanymi w trakcie analizy przedwdrożeniowej).</t>
  </si>
  <si>
    <t>Integracja z pozostałymi modułami w zakresie przekazywania informacji o działaniach dla kontrahenta. Konieczne mechanizmy generacji projektu badawczego z umowy, generacji projektu z zamówienia sprzedaży.</t>
  </si>
  <si>
    <t>Integracja z modułam do odbierania i wysyłania korespondencji pocztowej z kontrahentem (Novell Groupwise, MS Exchange)</t>
  </si>
  <si>
    <t>Wprowadzanie planów urlopowych przez pracowników przez portal korporacyjny, do akceptacji przez wskazanych pracowników HR i bezpośredniego przełożonego.</t>
  </si>
  <si>
    <t>System musi umożliwiać tworzenie harmonogramu projektu z wielokrotnym zagnieżdżeniem zadań i zależnościami pomiędzy zadaniami.</t>
  </si>
  <si>
    <t xml:space="preserve">System powienien mieć funkcjonalność prezentacji harmonogramu projektu w postaci diagramu Gantt-a </t>
  </si>
  <si>
    <t>System powinien mieć funckjonalność zarządzania harmonogramem w postaci zadań i podzadań, aktualizację dat rozpoczęcia i zakończenia do zadań na dowolnym poziomie.</t>
  </si>
  <si>
    <t>Zapewnienie integracji z MS Project (wersja 2003 i wyższe), możliwość exportowania harmonogramu, zasobów, ograniczeń na zadaniach.</t>
  </si>
  <si>
    <t>Zapewnienie integracji z MS Project (wersja 2003 i wyższe), możliwość importowania harmonogramu, zasobów, ograniczeń na zadaniach.</t>
  </si>
  <si>
    <t>Funkcjonalność pozwalająca na zdefiniowanie możliwości rejestrowania na poziomie projektu dowolnego typu zdarzań (np.:zgłoszenie projektowe, wniosek o zmianę, wniosek o dofinansowenie), jako dodatkowego elementu opsiowe projektu. Po dodaniu nowego zdarzenia projektowego określonego typu z poziomu modułu projektowego powinna być możliwość wyzwolenia w systemie parametryzowalnych fukcjonalności np.: workflow wewnątrz systemu.</t>
  </si>
  <si>
    <t>Funkcjonalność pozwalająca na konfigurowanie i zautomatyzowanie procesu akceptacyjnego dla różnych typów zdarzeń ewidencjonowanych na poziomie projektu lub zadań projektowych (WORKFLOW)</t>
  </si>
  <si>
    <t>System powinien mieć funkcjonalność pozwalającą na opisywanie projektów, zadań projektowych dodatkwymi polami, definiowanymi na etapie wdrożenia, pozwalającymi później oceniać poszczególne projekty poprzez te pola (minimum 30 pól typu znakowego, minimum 30 pól typu numerycznego, minimum 30 pól typu datowego).</t>
  </si>
  <si>
    <t>Skalowalność zapewniona jest dla wszystkich warstw architektury rozwiązania (skalowalność w poziomie i pionie) - nie ma wąskich gardeł stanowiących ograniczenie dla skalowania całego systemu.</t>
  </si>
  <si>
    <t>- CRM/Sprzedaż: 5 użytkowników</t>
  </si>
  <si>
    <t>Czas odpowiedzi systemów dla 90% przypadków przetwarzania danych przez użytkownika, nie przekracza 10 sekund dla każdego przetwarzania.</t>
  </si>
  <si>
    <t xml:space="preserve">Śledzenie statusu poszczególnych inicjatyw / aktywności przedsprzedażowych i sprzedażowych (np. zidentyfikowana, analizowana, ofertowana, negocjowana, podpisany kontrakt) oraz zakończonych inicjatyw sprzedażowych (np. zakończona, anulowana, odrzucona, opóźniona).  </t>
  </si>
  <si>
    <t>Migracja danych  z systemu CRM VTIGER</t>
  </si>
  <si>
    <t xml:space="preserve">Możliwość śledzenia i monitorowania  aktywności przed i sprzedażowych w kontekście karty zadania promocyjnego i delegacji na etapie przypisania numeru karty zadania promocyjnego do kartoteki, harmonogramu aktywności. Dalsza integracja z modułami księgowymi i finansowymi z możliwością stworzenia raportu "kosztów pozyskania, obsługi klienta". </t>
  </si>
  <si>
    <t>Mozliwość delegowania/przypisania osoby na stanowisku KAM do dowolnej kartoteki modułu sprzedażowego, zadania</t>
  </si>
  <si>
    <t>Automatyczne powiadamianie z punktu powyżej możliwe do parametryzacji jako workflow doprecyzowany na etapie analizy przedwdrożeniowej.</t>
  </si>
  <si>
    <t>Integracja z modułem ewidencji czasu pracy urządzeń laboratoryjnych poprzez rejestrację czasu pracy urządzeń na poziomie projektów/zadań projektowych.</t>
  </si>
  <si>
    <t>System musi posiadać funkcjonalność pozwalającą na generowanie raportów prezentujących status realizacji projektu (minimum: wykonanie budżetu, stan zaawansowania, odchylenie od planu, prognoza wydatków: szczegóły raportów do określenia po analizie wdrożeniowej).</t>
  </si>
  <si>
    <t>Dostarczenie zestawu standardowych, predefiniowanych raportów, pula 20 zestawień do zdefiniowania na poziomie analizy przedwdrożeniowej, funkcjonalność raportów powinna być zbliżona do tabel przestawnych, czyli raporty z możliwością "drill down" w różnych wymiarach projektów - na poziomie projektów i portfolia projektów.</t>
  </si>
  <si>
    <t>Zapewnienie importu danych z formatu xls, xlsx</t>
  </si>
  <si>
    <t>Raport projektów i statusu projektów, zgodnie z przyjętym procesem identyfikacji, selekcji i priorytetyzacji projektów (statusy zostaną zdefiniowane na etapie projektu).</t>
  </si>
  <si>
    <t>Zgłaszanie i wprowadzanie ryzyk projektowych na poziomie zadania projektowego z możliwością kalkulacji wpływu ryzyka na koszt zadania projektowego i powiązania workflow z obsługą eweidencjonowanych ryzyk.</t>
  </si>
  <si>
    <t>Alerty i powiadomienia do zdefiniowania na poziomie projektu, zadań projektowych, oparte na definiowanych algorytmach z możliwością ich edycji i zmiany przez administratora systemu.</t>
  </si>
  <si>
    <t>Uruchomianie mechanizmu workflow do akceptacji każdej zmiany w budżecie projektu skutkującej zmianą bieżącej wersji budżetu.</t>
  </si>
  <si>
    <t>Możliwość przypisywania wielu pracowników (członków zespołu projektowego) do jednego zadania / działania projektowego, na najniższym poziomie dekompozycji prac projektowych.</t>
  </si>
  <si>
    <t>Możliwość definiowanie i prowadzenia kartoteki indeksów materiałowcyh zawierającej do 10000 pozycji</t>
  </si>
  <si>
    <t>Możliwość tworzenia do 500 dokumentów magazynowych dziennie</t>
  </si>
  <si>
    <t>Jeśli dostawca będzie miał tylko model licencjonowania użytkowników nazwanych (imiennych), to musi istnieć możliwość przenoszenia licencji dostępowych pomiędzy użytkownikami.</t>
  </si>
  <si>
    <t>Możliwość prowadzenia ewidencji przychodów i rozchodów w dowolnym magazynie  wg ilościowo – wartościowych metod rozliczania.</t>
  </si>
  <si>
    <t>Możliwość definiowana indeksów materiałowych z jednoczesnym podziałem i przyporządkowaniem do dowolnych grup materiałowych.</t>
  </si>
  <si>
    <t>Możliwość przyporządkowania indeksowi dodatkowych  cech / właściwości (np. parametry fizykochemiczne surowca), które następnie będą podstawą sprawnego wyszukiwania danych we wszystkich kartotekach, ekranach oraz raportach.</t>
  </si>
  <si>
    <t>Możliwość rejestrowania wielu nazw alternatywnych (stosowanych przez kontrahentów) dla poszczególnych indeksów materiałowych.</t>
  </si>
  <si>
    <t>Nazwy alternatywne muszą być dostępne (również w roli nazw wiodących)  we wszystkich pozostałych systemach.</t>
  </si>
  <si>
    <t>Możliwość tworzenia i bieżącej aktualizacji kartotek materiałowych (stanów magazynowych poszczególnych indeksów) z dokładnością do numeru partii.</t>
  </si>
  <si>
    <t>Oczekiwana jest możliwość definiowania własnych indywidualnych rodzajów dokumentów (np. WZ związany z przesunięciem do kooperanta).</t>
  </si>
  <si>
    <t>Umożliwienie emisji raportów zawierających stany magazynowe oraz historię obrotu.</t>
  </si>
  <si>
    <t>Umożliwienie automatycznego generowania dokumentów MM (zwiększającego) na podstawie MM (zmniejszającego) pomiędzy dowolnymi magazynami.</t>
  </si>
  <si>
    <t xml:space="preserve">Udostępnienie mechanizmu rezerwacji i blokowania materiałów np. w oparciu o dokumenty RW lub WZ będące w stanie roboczym (w przygotowaniu). </t>
  </si>
  <si>
    <t>Możliwość definiowania sposobów / schematów księgowania dokumentów obrotu materiałowego oraz przypisanie tych sposobów do poszczególnych rodzajów dokumentów.</t>
  </si>
  <si>
    <t>Możliwość emisji raportu o zdefiniowanych i wykorzystywanych właściwościach indeksów materiałowych.</t>
  </si>
  <si>
    <t>Możliwość emisji raportu o zdefiniowanych indeksach materiałowych.</t>
  </si>
  <si>
    <t>Możliwość emisji raportu o zdefiniowanych grupach materiałowych.</t>
  </si>
  <si>
    <t>Możliwość emisji raportu o eksploatowanych w systemie magazynach.</t>
  </si>
  <si>
    <t>Możliwość emisji raportu o stanie zapasów w dowolnie wybranym magazynie, z możliwością wyboru poszczególnej grupy materiałowej lub indeksów materiałowych.</t>
  </si>
  <si>
    <t>Możliwość emisji arkuszy inwentaryzacyjnych.</t>
  </si>
  <si>
    <t>Możliwość emisji raportu o stanach magazynowych przed rozpoczęciem inwentaryzacji.</t>
  </si>
  <si>
    <t>Możliwość emisji raportu o stanie danego magazynu na podany dzień.</t>
  </si>
  <si>
    <t>Możliwość emisji raportu o obrotach materiałowych  w danym okresie i danym magazynie (lub magazynach).</t>
  </si>
  <si>
    <t>Możliwość emisji raportu o wystawionych i zarejestrowanych dokumentach (wg rodzajów) w poszczególnych magazynach oraz łącznie dla wszystkich magazynów.</t>
  </si>
  <si>
    <t>Możliwość emisji raportu o rozchodach materiałowych wg centrów kosztowych (tzw. MPK).</t>
  </si>
  <si>
    <t>Możliwość emisji raportu o cenach zakupu (wg PZ) od poszczególnych wybranych dostawców surowców i materiałów.</t>
  </si>
  <si>
    <t>Możliwość porównania cen różnych dostawców.</t>
  </si>
  <si>
    <t>Możliwość emisji raportu o wartościowym podsumowaniu dokumentów obrotu materiałowego dla dowolnie wybranych magazynów.</t>
  </si>
  <si>
    <t>Możliwość emisji raportu  o stanach magazynowych na dany dzień (z uwzględnieniem dat dokumentów obrotu).</t>
  </si>
  <si>
    <t xml:space="preserve">Możliwość emisji raportów o obrotach materiałowych na poszczególnych kontraktach/planach/zleceniach oraz centrach kosztowych. </t>
  </si>
  <si>
    <t>Możliwość emisji raportów dla potrzeb GUS (m.in.: G-01 lub G-02A).</t>
  </si>
  <si>
    <t>Możliwość emisji raportu o stanach magazynowych wg producentów i dostawców surowców i materiałów.</t>
  </si>
  <si>
    <t>Wymagania funkcjonalne dla modułu gospodarki magazynowej</t>
  </si>
  <si>
    <t>Możliwość definiowania i prowadzenia dowolnej liczby magazynów, podstawowe informacje to: unikalny kod magazynu, opis magazynu, zdefiniowana metoda prowadzenia magazynu</t>
  </si>
  <si>
    <t>Możliwość prowadzenia magazynów wg następujących obowiązujących metod:FIFO, LIFO, wyboru, FIFO wg dat ważności materiałów</t>
  </si>
  <si>
    <t>Umożliwienie wyceny magazynów wg: cen ewidencyjnych, rzeczywistych</t>
  </si>
  <si>
    <t>Wyszukiwanie danych wg zdefiniowanych cech / właściwości konieczne jest we wszystkich funkcjach i systemu wg identycznych reguł funkcjonalnych.</t>
  </si>
  <si>
    <t>Umożliwienie dołączenia plików z dokumentacją do poszczególnych indeksów materiałowych.</t>
  </si>
  <si>
    <t>Istotna jest możliwość szybkiego wydruku zawartości tych plików w innych modułach.</t>
  </si>
  <si>
    <t xml:space="preserve">Udostępnienie mechanizmu:
- ustawiania limitów,
- kontroli (oraz zgłaszania alertów) stanów minimalnych dla poszczególnych indeksów materiałowych
</t>
  </si>
  <si>
    <t>Obsługa obrotu materiałowego przynajmniej przez dokumenty typu: PZ (przychód zewnętrzny),WZ(wydanie na zewnątrz),MM(przesunięcie międzymagazynowe),RW(rozchód wewnętrzny,PW (przychód wewnętrzny),ZW (zwrot wewnętrzny,BO (bilans otwarcia),PI (przychód/rozchód poinwentaryzacyjny).</t>
  </si>
  <si>
    <t xml:space="preserve">Umożliwienie definiowania własnych statusów roboczych dla dokumentów obrotu materiałowego. Definicja powinna zawierać co najmniej:
-     kod statusu,
-     nazwę słowną statusu.
Statusy te powinny być udostępnione jako warunek do filtrowania danych. </t>
  </si>
  <si>
    <t>Możliwość przeglądania historii obrotu na danym indeksie materiałowym lub grupie materiałowej. Konieczne jest udostępnienie sposobów filtrowania informacji o obrocie wg:
-     rodzaju dokumentu,
-     okresu sprawozdawczego,
-     zakresu dat,
-     indeksu materiałowego,
-     grup materiałowych,
-     kontrahentów (dostawców lub odbiorców),
-     zleceń produkcyjnych.</t>
  </si>
  <si>
    <t xml:space="preserve">Konieczne jest umożliwienie definiowania zawartości raportów z poziomu interfejsu użytkownika, czyli możliwości podania:
-     zakresu indeksów, 
-     okresów sprawozdawczych,
-     rodzajów dokumentów obrotu,
-     magazynów,
-     dat operacji.
</t>
  </si>
  <si>
    <t>Umożliwienie automatycznego wyliczania cen sprzedaży w oparciu o:
-     ceny zakupu,
-     kursy walut,
-     ceny podane „ręcznie”.</t>
  </si>
  <si>
    <t>Konieczne jest umożliwienie rejestrowania w dokumentach obrotu materiałowego informacji dodatkowych jak:
-     numer zamówienia zakupu,
-     numer kontrahenta (krajowego i zagranicznego),
-     numer faktury zakupu lub sprzedaży,
-     numer kontrahenta – kooperanta,
-     miejsce powstawania kosztów,
-     pozycja kalkulacji kosztów,
-     zadanie projektowe/zlecenie badawcze.</t>
  </si>
  <si>
    <t xml:space="preserve">Umożliwienie obsługi numeru serii (partii) czy daty ważności czyli:
-     Prowadzenie stanów z dokładnością do numeru serii lub daty ważności w ramach danego indeksu,
-     Automatyczne generowanie numeru serii lub bardzo proste ergonomiczne wprowadzanie ręczne,
-     Możliwość śledzenia i analizowania obrotu materiałowego w oparciu o numer serii lub datę ważności,
-     Możliwość emisji raportów zawierających wymienione informacje.  </t>
  </si>
  <si>
    <t>Możliwość emisji raportu o zarejestrowanych zamówieniach zakupu powizaniu z zadaniami projektowymi i zleceniami badawczymi</t>
  </si>
  <si>
    <t>Możliwość emisji raportu zawierającego dane o obrotach materiałowych w dowolnym okresie  wg:
-     dowolnie wybranych magazynów,
-     dowolnie wybranych indeksów i grup materiałowych,
-     w dowolnie podanym zakresie dat.</t>
  </si>
  <si>
    <t xml:space="preserve">Możliwość emisji raportu o dostawach wg :
-     podanych kontrahentów,
-     w podanym przedziale czasowym.
-     zamówieniach zakupu;
-     zleceń badawczych/zadań projektowych, z jakimi związana jest dostawa
</t>
  </si>
  <si>
    <t>Możliwość emisji raportu o rozchodach materiałowych wg zleceń badawczych/zadań projektowych i innych.</t>
  </si>
  <si>
    <t>Możliwość emisji raportu o rozchodach materiałowych na:
-     centra kosztowe (tzw. MPK) 
-     dowolne plany/zlecenia.</t>
  </si>
  <si>
    <t>Możliwość emisji raportu o zamówieniach zakupu na dany indeks materiałowy.</t>
  </si>
  <si>
    <t xml:space="preserve">Możliwość emisji raportu o przychodach i rozchodach materiałowych:
-     w dowolnym okresie,
-     dla wybranego indeksu materiałowego,
-     wg dostawców lub odbiorców.
</t>
  </si>
  <si>
    <t xml:space="preserve">Możliwość emisji raportu o stanach magazynowych:
-     wg indeksów materiałowych,
-     wg grup materiałowych.
</t>
  </si>
  <si>
    <t>Możliwość emisji etykiet i kodów paskowych - idenstyfikatorów indeksu/ilosć/jednostki miary.</t>
  </si>
  <si>
    <t>Funkcjonalnoiść pozwalająca na każdym wybranym polu w systemie włączenie śledzenia zmiany wartości tego pola.</t>
  </si>
  <si>
    <t>Śledzenie postępu prac na poziomie projektu, zadań, podzadań manualnie lub algorytmem poprzez statusy lub procent wykonania (lista do zdefiniowania na etapie analizy).  Algorytm/mechanizm systemowy, o którym mowa powinien być możliwy do zmiany przez certyfikowanych administratorów systemu po przekazaniu systemu do eksploatacji przez Dostawcę.</t>
  </si>
  <si>
    <t>Mozliwość zapisywania wersji budżetu projektu z danego dnia (momentu).</t>
  </si>
  <si>
    <t>System musi zapewniać integrowalność z Hurotwniami Danych i systemami Business Intelligence, dostawca musi dostarczyć intrukcję butowania zbiorów danych do narzędzi zasilających Hurotwnię Danych - ETL</t>
  </si>
  <si>
    <t>Z poziomu projektu, zadania projektowego powinna być funckjonalność pozwalającą na planowanie i śledzenie wykorzystania zasobów (materiałów (ilość i koszt), pracowników (czas pracy i koszt), maszyn (czas pracy i koszt) i innych kosztów ewidencjonowanych na poziomie zadań projektowych).</t>
  </si>
  <si>
    <t>System powinien posiadać funkcjonalność zarządzania dostępnością, alokowania i rezerwacji czasu pracowników na potrzeby zadań projektowych. Pracownicy powinni być kojarzeni z zadaniami projektowymi, a planowanie czasu pracy ludzi powinno się odbywać na zasadzie planowanego zaangażowania ludzi do zadań projektowych, przy czym do zadania może być przypięty jeden, bądź wielu pracowników.</t>
  </si>
  <si>
    <t xml:space="preserve">Możliwość prezentowania na diagramie Gantt-a informacji o alokacjach zasobów ludzkich i maszynowych oraz ich powiązania z działaniami projektowymi. </t>
  </si>
  <si>
    <t>System musi umożliwiać zarządzanie zasobami ludzkimi wykorzystywanymi w wielu projektach (przeglądanie sumarycznego czasu pracy pracownika na podstawie zadań  przypiętych do niego w wielu projektach - czasów planowanych i rzeczywistych)</t>
  </si>
  <si>
    <t>System musi posiadać funkcjonalność pozwalającą na wgląd w kalendarze dostępności zasobów maszynowych (urządzenia, aparatura) dla uprawnionych użytkowników.</t>
  </si>
  <si>
    <t>Zapewnienie monitorowania odchyleń pomiędzy planowanym i rzeczywistych poziomem kosztów projektu (odchylenie między planem i wykonaniem).</t>
  </si>
  <si>
    <t>Mechanizm automatycznego powiadamiania w przypadku ustalonych odchyleń między planami, a wykonaniem na projekcie.</t>
  </si>
  <si>
    <t>System musi posiadać funkcjonalność pozwalającą na automatyczne generowanie raportów cyklicznych oraz wysyłanie przez:email lub publikację w archiwum dokumentów do wskazanego użytkownika, bądź grupy użytkowników. Każdy raport powinien być możliwy do wykonania manualnie z poziomu systemu w dowolnym momencie.</t>
  </si>
  <si>
    <t>Dostarczanie prekonfigurowanych kokpitów prezentujących zarządcze raporty i wykresy wspomagające podejmowanie decyzji. Format raportów i zakres danych zbieżny z zestawieniami z pkt. 5.5.3.</t>
  </si>
  <si>
    <t>W przypadku dostępu do systemu lub modułu systemu przez przeglądarkę internetową:</t>
  </si>
  <si>
    <t>Wykonawca wraz z systemem produkcyjnym musi  dostarczyć środowiska: developerskie, testowo - szkoleniowe obejmujące całość funkcjonalności (aplikacyjnych) systemu produkcyjnego.</t>
  </si>
  <si>
    <t>System musi posiadać wbudowane narzędzia umożliwiające eksportowanie wybranych danych do co najmniej następujących formatów plików: TXT, XLS, DOC, DOCX, XML, PDF, XLS, XLSX. System musi umożliwiać definiowanie szablonów eksportu.</t>
  </si>
  <si>
    <t>System musi posiadać możliwość importu danych z plików płaskich w formatach co najmniej: TXT, CSV. XLS, XLSX</t>
  </si>
  <si>
    <t>System powinien posiadać budowę modułową lub musi zostać zapewniona integracja podsystemów.</t>
  </si>
  <si>
    <t>System ERP posiada rozwiązanie Platformy Integracyjnej, lub równoważne, udostępniające co najmniej następujące funkcjonalności:</t>
  </si>
  <si>
    <t>System musi obsługiwać jednokrotne wprowadzanie danych na poziomie wszystkich wdrażanych aplikacji i ich modułów tzn. informacja raz zarejestrowana dostępna jest dla wszystkich funkcji, które jej potrzebują (bez potrzeby ponownego jej wprowadzania).</t>
  </si>
  <si>
    <t>Możliwość wyraportowania wszystkich obiektów w aplikacji ERP, które zostały zmodyfikowane przez wskazanego użytkownika w zadanym przedziale czasowym.</t>
  </si>
  <si>
    <t>Możliwość dołączania załączników w postaci plików, odnośników do plików oraz notatek do każdego dokumentu – rekordu, pozycji dokumentu oraz wierszy dokumentów w aplikacji ERP.</t>
  </si>
  <si>
    <t>Aplikacja ERP pozwalająca importować/eksportować dane z/do pliku Excel z/do poszczególnych formularzy tabelarycznych aplikacji z możliwością definiowania szablonów importu/eksportu bez ingerencji programistycznej.</t>
  </si>
  <si>
    <t>System powinien zapewniać mechanizm jednokrotnego logowania do systemu (ang. SSO - Single Sign On) w oparciu o MS Active Directory w obszarach modułów funkcjonalnych aplikacji ERP.</t>
  </si>
  <si>
    <t>System musi mieć możliwość zmiany poziomu szczegółowości rejestrowanych operacji użytkownika od bardzo ogólnych informacji typu - zalogował się / wylogował się, do bardzo szczegółowych informacji typu - data, godzina i minuta każdej wykonanej operacji. Takie zmiany konfiguracji muszą być możliwe do wykonania dla wszystkich użytkowników lub dla pojedynczego użytkownika. Wymaganie dotyczy całości systemu, wszystkich aplikacji składowych.</t>
  </si>
  <si>
    <t>Możliwość publikacji na portalu do wybranych części systemu zintegorwanego np: ewidencja czasu pracy, planowanie urlopów(wnioski o urlop i zatwierdzanie wniosków przez przełożonych), przeglądanie kalendarza pracownika i innych dostpęnych funkcjonalności na portalu korporacyjnym.</t>
  </si>
  <si>
    <t>Funkcjonalność na portalu korporacyjnym pozwalająca pracownikom na samodzielne wykonywanie czynności związanych z ich danymi zawartymi w systemie ERP, co najmniej:
- sprawdzenie salda urlopowego
- złożenie wniosku o urlop
- składanie wniosków o delegację
- dostęp do ocen pracownika
- generowanie formularza RMUA.</t>
  </si>
  <si>
    <t>Możliwość zdefniowania dowolnej ilości wymiarów pozakontowych dla wszystkich dekretów.</t>
  </si>
  <si>
    <t>Wymiary pozakontowe służące do opisywania pozycji księgowych mogą być słownikiem wynikjącym z dowolnej kartoteki aplikacji ERP (np.: projekty, umowy, oferty, pracownicy)</t>
  </si>
  <si>
    <t>Mechanizm rozksięgowywania kosztów pracowników albo wg czasów pracy pracowników zarejestrownych na poszczezgólnych projektach, albo na podstawie kluczy podziałowych zaczytanych z pliku excel lub wyliczanych na podstawie algorytmów zaszytych w systemie.</t>
  </si>
  <si>
    <t>Zaksięgowane faktury na kontach kosztowych powinny mieć przypisany numer dostawcy.</t>
  </si>
  <si>
    <t>Powiązanie kartoteki projektów z formatkami kontrolingowymi, kartoteka projektów powinna zawierać co najmniej następujące informacje:
- unikatowy kod projektu,
- nazwa projektu,
- numer umowy,
- źródła finansowania (konercyjne, publiczne, własne, mieszane),
- nazwa programu, z którego uzyskano finansowanie,
- nazwa działania, z którego uzyskano finansowanie,
- katalog dostępnych kosztów i wydatków kwalifikowanych,
- katalog kosztów i wydatków niekwalifikowanych,
- ograniczenia budżetowe kwotowe w podziale na kategorie i czasowe,
- dział realizujący projekt,
- kierownika Projektu.</t>
  </si>
  <si>
    <t>Funkcjonalność pozwalająca na obsługą wniosków unijnych, poprzez wybieranie dokumentów kosztowych rozksięgowanych na projekty unijne, celem wygenerowania wniosku o płatność i przetrzymywania powiązania dokumentów kosztowych z wnioskiem o płatność w module finansowym, w którym zostały one rozliczone. Przy kolejnej generacji kolejnego wniosku powinny być do wyboru tylko dokumenty kosztowe nie powiązane z żadnych innym wnioskiem o płatność. Definicja dokumentów kosztowych jaki mogą być rozliczane wnioskami musi być dokładnie opisana na etapie analizy wdrożeniowej.</t>
  </si>
  <si>
    <t>Indeks powinien zawierać informacje:
-     Unikalny kod główny indeksu, (dostępne powinno być do 30 znaków na ten kod),
-     Kod uzupełniający (np. numer NF wg obecnej struktury i konwencji),
-     nazwę, 
-     symbol SWW,
-     symbol PKWiU,
-     dowolną ilość jednostek miary dla indeku wraz z przelicznikami na jednostkę bazową;
-     stawkę VAT,
-     definiowalne w słownikach grupy materiałowe,
-     cechy dodatkowe,
-     nr asortymentu i nazwę stosowaną przez kontrahenta,
-     pliki dołączone (np. dokumentacja techniczna lub świadectwa jakościowe),
-     możliwość definiowania formuły opisu kodu indeku (kod kreskowy) charakteryzujęcego indek i określoną jego ilość w określonej jednostce miary,</t>
  </si>
  <si>
    <t>Funkcjonalnośc pozwalająca na zdefiniowanie w ramach magazynów bardziej szczegółowych przestrzeni magazynowych, tzw.: pól odkładczych, lokalizacji. Każde pola odkładcze, lokalizację można opisywać dowolną ilością wymiarów. Pola odkładcz jako powierzchnie magazynowe będą opisywane jednym, bądź dwoma wymiarami, np: A, B, C lub A1, A2, A3, B1, B2 itp. Lokalizacje magazynowe bardziej szczegółowe jak np: pola na regałach mogą być opisywane 3 lub 4 wymiarami, np: A-1-1, A-1-2-, A-2-1, A-2-2 (gdzie pierwszy wymiar oznacza regał (A,B,C itd.), kolejny wymiar oznacza półkę - wiersz w regale, kolejny wymiar oznacza  kolumnę regału) lub LOK01-A-1-1, LOK01-A-1-2 (gdzie LOK01 oznacza lokalizację rejon magazynu, A oznacza regał w rejonie, kolejny wymiar oznacza półkę - wiersz w regale, kolejny wymiar oznacza kolumnę regału) itp</t>
  </si>
  <si>
    <t>Funkcjonalność pozwalająca na ewidencjonowanie ruchów magazynowych za pomocą czytnika kodów paskowych (przyjęcie na magazyn, przesunięcie między lokalizacjami w ramach magazynu, przesunięcie między magazynami, wydanie z magazynu).</t>
  </si>
  <si>
    <t>Dla każdego kontrahenta (dostawcy lub odbiorcy) możliwość zdefiniowania wielu adresów. Możliwość wskazywania na zamówieniu zakupu, z którego adresu ma być dostawa.</t>
  </si>
  <si>
    <t>System musi pozwalać na przekazywanie wyników sprawozdań i analiz w postaci elektronicznej do aplikacji biurowych, co najmniej: MS Excel (xls, xlsx) - analizy, raporty tabelaryczne, MS Word (doc, docx) - sprawozdania, dokumenty, Acrobat Reader (pdf) - wszystkie typy raportów, sprawozdań i analiz.</t>
  </si>
  <si>
    <t>Oferowane rozwiązanie posiada możliwość rozbudowy za pomocą zmiany w kodach źródłowych o nowe funkcje, poszerzania zakresu gromadzonych danych (np. dodanie pola lub tabeli), zmiany parametrów systemu, procedur kontroli przez uprawnionego użytkownika, jak np: administrator systemu.</t>
  </si>
  <si>
    <t>System posiada wbudowane mechanizmy ETL (ang. extract - pol. ekstrakcja, ang. transform - pol. Transformacja, ang. load - pol. pobranie) do zasilania dowolnego systemu Hurtowni Danych.</t>
  </si>
  <si>
    <t>Aplikacja ERP pozwalająca na definiowanie i zmienianie dostępu do danych po zadanych kryteriach (separacja danych) dla poszczególnych grup użytkowników aplikacji bez każdorazowej ingerencji programistycznej. Możliwość zmian z poziomu administratora aplikacji</t>
  </si>
  <si>
    <t>Wykonawca przekaże pełną i kompletną dokumentację wdrożeniową (analiza biznesowa, projekt techniczny implementacji, scenariusze testowe funkcjonalne, scenriusz testowe wydajności aplikacji, instrukcje użytkowników, instrukcje administartorów, dokumentacja powdrożeniowa - aktualizacjia projektu technicznego po wdrożeniu, dokumentacja i poświadczenia wymagane do walidacji systemu zintegrowanego przez Zamawiającego zgodnie z normą GLP i normą ISO 170025).</t>
  </si>
  <si>
    <t>Pozostałe systemy lub moduły systemu ERP</t>
  </si>
  <si>
    <t>Możliwość przetwarzania księgowań pojedynczo lub grupowo (w formie paczek dokumentów lub księgowanie dokumentów wybranych z listy).</t>
  </si>
  <si>
    <t>Możliwość kalkulowania i przetwarzania kosztów na podstawie odpowiednich kluczy podziałowych, jak chociażby:</t>
  </si>
  <si>
    <t>Możliwość comiesięcznej alokacji/przeksięgowywania kosztów pośrednich (koszty administracyjne, czynsz, amortyzacja) na Projekty.</t>
  </si>
  <si>
    <t>Możliwość grupowania kosztów i wydatków zrefundowanych według numeru wniosku o płatność. Powiązane z 4.8.5.</t>
  </si>
  <si>
    <t>Obsługa delegacji pracowniczych zarówno krajowych i zagranicznych, na życzenie może zostać przekazana wewnętrzna instrukcja opisująca wewnętrzną procedurę rozliczania delegacji w chwili obecnej.</t>
  </si>
  <si>
    <t>System powinien posiadac funkcjonalności pozwalającą na przesyłanie zamówienia zakupu do dostawcy z e-maila. Przesyłanie powinno być inicjowane z poziomu systemu i powinny być przekazywane informacje: załącznik zamówienia (pdf lub doc, docx), adres mailowy uzupełniony na podstawie domyślnego adersu do korespondencji mailowej na poziomie kartoteki kontarhentów</t>
  </si>
  <si>
    <t>Wymagania funkcjonalne dla modułu gospodarki magazynowej - Magazyny i indeksy materiałowe</t>
  </si>
  <si>
    <t>Gospodarka magazynowa - magazyny i indeksy</t>
  </si>
  <si>
    <t>Możliwość zdefiniowania kartotek kontrahentów (odbiorców, partnerów, instytucji badawczych itp.)  zawierających co najmniej następujące informacje:
- adres
- opis / uwagi dotyczące odbiorcy
- adres dostawy 
- płatnik
- osoby kontaktowe
- telefon
- dane korespondencyjne
- fax
- warunki płatności
- typ monitowania
- status (aktywny / zablokowany)
- opis
- dodatkowe pola ustalone w trakcie analizy przedwdrożeniowej (do 20 pól alfanumerycznych)
Możliwość przypinania grupowania kontrahentów w grupy kontrahentów.</t>
  </si>
  <si>
    <t>Przypominanie o zadaniach i aktywnościach  przedsprzedażowych (CRM) i sprzedażowych (moduł sprzedaż) - integracja z Novell Groupwise lub MS Exchange</t>
  </si>
  <si>
    <t>Całosciowa integracja z innymi modułami w obszarach analityki BI co najmniej:
a) realizacji budżetu (zródeł finansowania pkt 13.2.18)
b) monitorowania ryzyk
c) rezerwacji laboratoriów / infrastruktury badawczej
d) inne do określenia w trakcie analizy przedwdrożeniowej</t>
  </si>
  <si>
    <t>Możliwość generowania rejestru użytkowników zawierającego co najmniej: informacje o użytkownikach oraz poziom dostępu wg. poszczególnych lokalizacji dokumentów i daty nadania dostępu.</t>
  </si>
  <si>
    <t xml:space="preserve">Możliwość rejestrowania różnych wersji dokumentów, wraz z opcjonalnym opisem zmian. </t>
  </si>
  <si>
    <t xml:space="preserve">Funkcjonalność pozwalająca na  konfigurację nowych typów dokumentów przechowywanych w Repozytorium wraz z opisem użytkownika. Do każdego z typów definiuje się wymagane pola opisowe (inaczej: indeksy, tagi) dla dokumentu podczas ewidencji w repozytorium.Przykładowe typy dokumnetów wewnętrznych to: faktura, umowa zakupu, umowa sprzedaży, karta oceny projektu, itp.. </t>
  </si>
  <si>
    <t>Funkcjonalność pozwalająca na rejestrację czasu edycji dokumentu.</t>
  </si>
  <si>
    <t>Sposób spełnienia</t>
  </si>
  <si>
    <t>Budżetowanie i Kontroling: 20 użytkowników.</t>
  </si>
  <si>
    <t>Możliwość publikacji na portalu do wybranych części systemu zintegorwanego np: ewidencja czasu pracy ludzi i urządzeń, planowanie urlopów (wnioski o urlop i zatwierdzanie wniosków przez przełożonych), przeglądanie kalendarza pracownika i innych dostpęnych funkcjonalności na portalu korporacyjnym, planowanie i przeglądanie zajętości kluczowych zasobów laboratoryjnych.</t>
  </si>
  <si>
    <t>Instalacja przez Wykonawcę oprogramowania na czytniki kodów paskowych, jeśli tego wymaga działanie funckjonalności obsługi magazynów za pomocą czytników paskowych, opisanej w pkt. 12.1.56</t>
  </si>
  <si>
    <t>Dostraczenie listy i instrukcji instalacji czytników kodów paskowych, za pomoca których można wykonywać funckjonalności z pkt. 12.1.56.</t>
  </si>
  <si>
    <t>Sprzedaż i CRM</t>
  </si>
  <si>
    <t>Architektura logiczna systemu powinna zapewniać brak pojedynczego punktu awarii (ang. single point of failure) np. poprzez strukturę niezwodnościową pracy w klastrze, ponadto wszystkie usługi oraz bazy danych powinny zostać uruchomione jako odrębne wirtualne serwery</t>
  </si>
  <si>
    <t>Warstwa prezentacji danych, warstwa logiki aplikacji oraz warstwa bazodanowa powinny zostać umieszczone w środowisku wirtualnym.</t>
  </si>
  <si>
    <t>Współpraca poszczególnych modułów systemu powinna być zdefiniowana w oparciu o dedykowane interfejsy usługi typu webservises, platformę integracyjną lub zintegrowaną szynę danych / usług. Zakres wymaganej integracji wynika ze szczegółowych zapisów dotyczących wymagań funkcjonalnych.</t>
  </si>
  <si>
    <t>Wykonawca w ramach postępowania dostarczy niezbędne licencje (nie dopuszcza się licencji typu OEM): 
1) systemów operacyjnych
2) silników baz danych 
3) licencje oferowanego systemu 
4) inne licencje wymagane do funkcjonowania systemu, jak np: platforma portalu korporacyjnego
Ilość oraz typ dostarczonych licencji powinny uwzględniać uruchomienie wszystkich serwerów jako maszyn wirtualnych w środowisku VMware, w klastrze HA</t>
  </si>
  <si>
    <t>Integracja  z zaproponowanym środowiskiem portalu korporacyjnego, celem dostępu do wybranych funkcjonalności systemu oraz danych w nim zawartych za pośrednictwem przeglądarki internetowej.</t>
  </si>
  <si>
    <t>Kontrola opóźnień wykonywanych zadań - śledzenie zadań na których pracuje zasób</t>
  </si>
  <si>
    <t>Zapewnienie integracji z MS Project, możliwość przenoszenia informacji o wykonaniu (zaawansowanie %, zaawansowanie ilościowe, koszty)</t>
  </si>
  <si>
    <t>Budżety projektowe</t>
  </si>
  <si>
    <t>Możliwość określania rezerwy na ryzyko</t>
  </si>
  <si>
    <t>Możliwość definiowania linii pozycji kosztowych</t>
  </si>
  <si>
    <t>Możliwość kopiowania/przenoszenia linii budżetu</t>
  </si>
  <si>
    <t>Możliwość definiowania ceny w oparciu o różne poziomy marży</t>
  </si>
  <si>
    <t>Możliwość wielokrotnego budżetowania kosztu w zależności od pracowni/laboratorium</t>
  </si>
  <si>
    <t>Możliwość definiowania kompletów kosztów na jednostkę, z uwzględnieniem:
- kosztów materiałów
- kosztów usług
- kosztów pracy
- kosztów zasobów
- kosztów pozostałych</t>
  </si>
  <si>
    <t>Możliwość automatycznego generowania zadań dla pracowników/sprzętu na podstawie budżetu</t>
  </si>
  <si>
    <t>Wielostopniowe zatwierdzanie budżetu</t>
  </si>
  <si>
    <t>Możliwość definiowania różnych modeli budżetu</t>
  </si>
  <si>
    <t>Możliwość wersjonowania budżetów</t>
  </si>
  <si>
    <t>Automatyczne kalkulowanie kosztów wydziałowych i zarządu</t>
  </si>
  <si>
    <t>Możliwość definiowania budżetów cen zasobów (ludzi i sprzętu) wraz z wersjonowaniem i kontrolą daty obowiązywania</t>
  </si>
  <si>
    <t>Możliwość natychmiastowego porównania dowolnej wersji budżetu z wykonaniem</t>
  </si>
  <si>
    <t>Możliwość ilościowo/wartościowego porównania planu z wykonaniem</t>
  </si>
  <si>
    <t>Możliwość drążenia danych realizacji (do poziomu skanu dokumentu, np. zamwienie &gt; dokument dostawy &gt; faktura)</t>
  </si>
  <si>
    <t>Możliwość definiowanie ostrzeżeń o przekroczeniach</t>
  </si>
  <si>
    <t>Umowy projektowe</t>
  </si>
  <si>
    <t>Możliwość definowania dowolnych typów umów</t>
  </si>
  <si>
    <t>Możliwość wiązania pozycji budżetowych z zakresem umownym w celu kontroli realizacji</t>
  </si>
  <si>
    <t>Możliwość wprowadzania harmonogramu płatności</t>
  </si>
  <si>
    <t>Generowanie protokołów rozliczeniowych</t>
  </si>
  <si>
    <t>Możliwość wiązania wielu umów na finansowanie z jednym projektem, z możliwośćią powiązania z konkretnymi zadaniami</t>
  </si>
  <si>
    <t>Możliwość rejestracji zaawansowania wykonania projektu</t>
  </si>
  <si>
    <t>Możliwość powiązania procesu zatwierdzania faktury z umową</t>
  </si>
  <si>
    <t>Drzewo projektowe</t>
  </si>
  <si>
    <t>Możliwość śledzenia statystyk projektowych na dowolnym poziomie projektu</t>
  </si>
  <si>
    <t>Możliwość odwzorowania cyklu życia projektu, rejestrowanie i kontrola zdarzeń na każdym jego etapie</t>
  </si>
  <si>
    <t>Możliwość tworzenia projektu za pomocą kopiowania elementów z szablonów lub innych proejktów</t>
  </si>
  <si>
    <t>Możliwość nadawania uprawnień do dowolnego poziomu projektu</t>
  </si>
  <si>
    <t>Możliwość automatycznego tworzenia "magazynów wirtualnych" dla projektów</t>
  </si>
  <si>
    <t>Możliwość definiowania dowolnych cech statystycznych projektu</t>
  </si>
  <si>
    <t>Możliwość szybkiego wyszukania projektów z przekroczeniami</t>
  </si>
  <si>
    <t>Możliwość definiowania materiałów zużywanych automatycznie i ręcznie (w wyniku inwentaryzacji)</t>
  </si>
  <si>
    <t>1.1</t>
  </si>
  <si>
    <t>1.1.1</t>
  </si>
  <si>
    <t>1.1.2</t>
  </si>
  <si>
    <t>1.1.3</t>
  </si>
  <si>
    <t>1.1.4</t>
  </si>
  <si>
    <t>1.1.4.1</t>
  </si>
  <si>
    <t>1.1.4.2</t>
  </si>
  <si>
    <t>1.1.4.3</t>
  </si>
  <si>
    <t>1.1.5</t>
  </si>
  <si>
    <t>1.1.6</t>
  </si>
  <si>
    <t>1.1.7</t>
  </si>
  <si>
    <t>1.1.8</t>
  </si>
  <si>
    <t>1.1.9</t>
  </si>
  <si>
    <t>1.1.10</t>
  </si>
  <si>
    <t>1.2</t>
  </si>
  <si>
    <t>1.2.1</t>
  </si>
  <si>
    <t>1.2.2</t>
  </si>
  <si>
    <t>1.2.3</t>
  </si>
  <si>
    <t>1.2.4</t>
  </si>
  <si>
    <t>1.2.5</t>
  </si>
  <si>
    <t>1.2.6</t>
  </si>
  <si>
    <t>1.2.7</t>
  </si>
  <si>
    <t>1.2.8</t>
  </si>
  <si>
    <t>1.2.9</t>
  </si>
  <si>
    <t>1.2.10</t>
  </si>
  <si>
    <t>1.3</t>
  </si>
  <si>
    <t>1.3.1</t>
  </si>
  <si>
    <t>1.3.2</t>
  </si>
  <si>
    <t>1.3.3</t>
  </si>
  <si>
    <t>1.3.4</t>
  </si>
  <si>
    <t>1.3.5</t>
  </si>
  <si>
    <t>1.3.6</t>
  </si>
  <si>
    <t>1.3.7</t>
  </si>
  <si>
    <t>1.3.9</t>
  </si>
  <si>
    <t>1.3.10</t>
  </si>
  <si>
    <t>1.3.11</t>
  </si>
  <si>
    <t>1.3.11.1</t>
  </si>
  <si>
    <t>1.3.11.2</t>
  </si>
  <si>
    <t>1.3.11.3</t>
  </si>
  <si>
    <t>1.3.11.4</t>
  </si>
  <si>
    <t>1.3.12</t>
  </si>
  <si>
    <t>1.3.13</t>
  </si>
  <si>
    <t>1.3.14</t>
  </si>
  <si>
    <t>1.3.15</t>
  </si>
  <si>
    <t>1.3.16</t>
  </si>
  <si>
    <t>1.3.17</t>
  </si>
  <si>
    <t>1.4</t>
  </si>
  <si>
    <t>1.4.1</t>
  </si>
  <si>
    <t>1.4.2</t>
  </si>
  <si>
    <t>1.4.3</t>
  </si>
  <si>
    <t>1.4.4</t>
  </si>
  <si>
    <t>1.4.5</t>
  </si>
  <si>
    <t>1.4.6</t>
  </si>
  <si>
    <t>1.4.7</t>
  </si>
  <si>
    <t>1.5</t>
  </si>
  <si>
    <t>1.5.1</t>
  </si>
  <si>
    <t>1.6</t>
  </si>
  <si>
    <t>1.6.1</t>
  </si>
  <si>
    <t>1.7</t>
  </si>
  <si>
    <t>1.7.1</t>
  </si>
  <si>
    <t>1.8</t>
  </si>
  <si>
    <t>1.8.1</t>
  </si>
  <si>
    <t>1.8.1.1</t>
  </si>
  <si>
    <t>1.8.1.2</t>
  </si>
  <si>
    <t>1.8.1.3</t>
  </si>
  <si>
    <t>1.8.1.4</t>
  </si>
  <si>
    <t>1.8.1.5</t>
  </si>
  <si>
    <t>1.8.1.6</t>
  </si>
  <si>
    <t>1.8.1.7</t>
  </si>
  <si>
    <t>1.8.1.8</t>
  </si>
  <si>
    <t>1.9</t>
  </si>
  <si>
    <t>1.9.1</t>
  </si>
  <si>
    <t>1.9.2</t>
  </si>
  <si>
    <t>1.9.3</t>
  </si>
  <si>
    <t>1.9.4</t>
  </si>
  <si>
    <t>1.9.5</t>
  </si>
  <si>
    <t>1.9.6</t>
  </si>
  <si>
    <t>1.9.7</t>
  </si>
  <si>
    <t>1.9.8</t>
  </si>
  <si>
    <t>1.9.9</t>
  </si>
  <si>
    <t>1.9.10</t>
  </si>
  <si>
    <t>1.9.11</t>
  </si>
  <si>
    <t>1.10</t>
  </si>
  <si>
    <t>1.10.1</t>
  </si>
  <si>
    <t>Możliwość zdefiniowania automatycznych powiadomień, także powiadomień terminowych, dla zdarzeń administracyjnych i przypisania go do odpowiednich osób (grup osób). Zakres i liczba zdefiniowanych alertów będzie określona na etapie analizy przedwdrożeniowej.</t>
  </si>
  <si>
    <t>1.10.2</t>
  </si>
  <si>
    <t>Możliwość zdefiniowania automatycznych powiadomień, także powiadomień terminowych, dla każdego zdarzenia w systemie i przypisania go do odpowiednich osób (grup osób). Zakres i liczba zdefiniowanych alertów będzie określona na etapie analizy przedwdrożeniowej.</t>
  </si>
  <si>
    <t>1.10.3</t>
  </si>
  <si>
    <t>1.10.4</t>
  </si>
  <si>
    <t>1.10.5</t>
  </si>
  <si>
    <t>1.10.6</t>
  </si>
  <si>
    <t>1.11</t>
  </si>
  <si>
    <t>1.11.1</t>
  </si>
  <si>
    <t>1.11.2</t>
  </si>
  <si>
    <t>1.11.3</t>
  </si>
  <si>
    <t>1.11.4</t>
  </si>
  <si>
    <t>1.11.5</t>
  </si>
  <si>
    <t>1.11.6</t>
  </si>
  <si>
    <t>1.11.7</t>
  </si>
  <si>
    <t>1.11.8</t>
  </si>
  <si>
    <t>1.11.9</t>
  </si>
  <si>
    <t>1.11.10</t>
  </si>
  <si>
    <t>1.11.11</t>
  </si>
  <si>
    <t>1.11.12</t>
  </si>
  <si>
    <t>1.11.13</t>
  </si>
  <si>
    <t>1.11.14</t>
  </si>
  <si>
    <t>1.11.15</t>
  </si>
  <si>
    <t>1.11.16</t>
  </si>
  <si>
    <t>1.11.17</t>
  </si>
  <si>
    <t>1.11.18</t>
  </si>
  <si>
    <t>1.11.19</t>
  </si>
  <si>
    <t>1.11.20</t>
  </si>
  <si>
    <t>1.11.21</t>
  </si>
  <si>
    <t>1.11.22</t>
  </si>
  <si>
    <t>1.12</t>
  </si>
  <si>
    <t>1.12.1</t>
  </si>
  <si>
    <t>1.12.2</t>
  </si>
  <si>
    <t>1.12.3</t>
  </si>
  <si>
    <t>1.12.4</t>
  </si>
  <si>
    <t>1.12.5</t>
  </si>
  <si>
    <t>1.12.6</t>
  </si>
  <si>
    <t>1.12.7</t>
  </si>
  <si>
    <t>Zgłaszanie błędów - wykonawca udostępni na okres gwarancji oraz późniejszej opieki po gwarancyjnej możliwość zgłaszania dowolnych błędów systemu min. dwoma drogami tj. email, dedykowany nr telefonu dostępny w sieci stacjonarnej jak i komórkowej (koszty połączenia nie mogą stanowić przychodu dla wykonawcy lub innych podmiotów poza operatorami telekomunikacyjnymi działającymi na terenie Rzeczpospolitej Polskiej).</t>
  </si>
  <si>
    <t>1.12.8</t>
  </si>
  <si>
    <t>1.12.9</t>
  </si>
  <si>
    <t>1.12.10</t>
  </si>
  <si>
    <t>1.12.11</t>
  </si>
  <si>
    <t>1.12.12</t>
  </si>
  <si>
    <t>Maksymalny czas  naprawy błędu poważnego to 5 dni roboczych od chwili podjęcia działań naprawczych (reakcji).</t>
  </si>
  <si>
    <t>1.12.13</t>
  </si>
  <si>
    <t>Maksymalny czas naprawy przy błędzie niekrytycznym to 10 dni roboczych od chwili podjęcia działań naprawczych (reakcji).</t>
  </si>
  <si>
    <t>1.12.14</t>
  </si>
  <si>
    <t>1.12.15</t>
  </si>
  <si>
    <t>1.12.16</t>
  </si>
  <si>
    <t>1.12.17</t>
  </si>
  <si>
    <t>1.13</t>
  </si>
  <si>
    <t>1.13.1</t>
  </si>
  <si>
    <t>1.13.1.1</t>
  </si>
  <si>
    <t>1.13.1.2</t>
  </si>
  <si>
    <t>1.13.1.3</t>
  </si>
  <si>
    <t>1.13.1.4</t>
  </si>
  <si>
    <t>1.13.1.5</t>
  </si>
  <si>
    <t>1.13.1.6</t>
  </si>
  <si>
    <t>1.13.1.7</t>
  </si>
  <si>
    <t>1.13.1.8</t>
  </si>
  <si>
    <t>1.13.1.9</t>
  </si>
  <si>
    <t>1.13.1.10</t>
  </si>
  <si>
    <t>1.13.2</t>
  </si>
  <si>
    <t>1.13.3</t>
  </si>
  <si>
    <t>1.13.4</t>
  </si>
  <si>
    <t>1.13.5</t>
  </si>
  <si>
    <t>1.13.6</t>
  </si>
  <si>
    <t>1.13.7</t>
  </si>
  <si>
    <t>1.13.8</t>
  </si>
  <si>
    <t>1.13.9</t>
  </si>
  <si>
    <t>1.13.10</t>
  </si>
  <si>
    <t>1.14</t>
  </si>
  <si>
    <t>1.14.1</t>
  </si>
  <si>
    <t>1.14.2</t>
  </si>
  <si>
    <t>1.14.3</t>
  </si>
  <si>
    <t>1.14.4</t>
  </si>
  <si>
    <t>1.14.5</t>
  </si>
  <si>
    <t>1.14.6</t>
  </si>
  <si>
    <t>1.14.7</t>
  </si>
  <si>
    <t>1.14.8</t>
  </si>
  <si>
    <t>1.14.9</t>
  </si>
  <si>
    <t>1.14.10</t>
  </si>
  <si>
    <t>2.1</t>
  </si>
  <si>
    <t>2.1.1</t>
  </si>
  <si>
    <t>2.1.2</t>
  </si>
  <si>
    <t>2.1.3</t>
  </si>
  <si>
    <t>2.1.4</t>
  </si>
  <si>
    <t>2.1.5</t>
  </si>
  <si>
    <t>2.1.6</t>
  </si>
  <si>
    <t>2.1.7</t>
  </si>
  <si>
    <t>2.1.8</t>
  </si>
  <si>
    <t>2.1.9</t>
  </si>
  <si>
    <t>2.1.10</t>
  </si>
  <si>
    <t>2.1.11</t>
  </si>
  <si>
    <t>2.1.12</t>
  </si>
  <si>
    <t>2.1.13</t>
  </si>
  <si>
    <t>2.1.14</t>
  </si>
  <si>
    <t>2.1.15</t>
  </si>
  <si>
    <t>2.2</t>
  </si>
  <si>
    <t>2.2.1</t>
  </si>
  <si>
    <t>2.2.2</t>
  </si>
  <si>
    <t>2.3</t>
  </si>
  <si>
    <t>2.3.1</t>
  </si>
  <si>
    <t>2.3.2</t>
  </si>
  <si>
    <t>2.3.2.1</t>
  </si>
  <si>
    <t>2.3.2.2</t>
  </si>
  <si>
    <t>2.3.2.3</t>
  </si>
  <si>
    <t>2.3.2.4</t>
  </si>
  <si>
    <t>2.3.2.5</t>
  </si>
  <si>
    <t>2.3.2.6</t>
  </si>
  <si>
    <t>2.3.2.7</t>
  </si>
  <si>
    <t>2.3.2.8</t>
  </si>
  <si>
    <t>2.3.2.9</t>
  </si>
  <si>
    <t>2.4</t>
  </si>
  <si>
    <t>2.4.1</t>
  </si>
  <si>
    <t>2.4.2</t>
  </si>
  <si>
    <t>2.4.3</t>
  </si>
  <si>
    <t>2.4.4</t>
  </si>
  <si>
    <t>2.5</t>
  </si>
  <si>
    <t>2.5.1</t>
  </si>
  <si>
    <t>2.5.2</t>
  </si>
  <si>
    <t>2.5.3</t>
  </si>
  <si>
    <t>2.5.4</t>
  </si>
  <si>
    <t>2.5.5</t>
  </si>
  <si>
    <t>2.5.6</t>
  </si>
  <si>
    <t>2.5.7</t>
  </si>
  <si>
    <t xml:space="preserve">Możliwość zaczytywania danych dotyczących realizowanych zleceń badawczych  (np. poprzez interfejs z modułem systemu LIMS) </t>
  </si>
  <si>
    <t>System powinien umożliwiać przeprowadzanie księgowań stornujących dla jednego błędnie zaksięgowanego dokumentu.</t>
  </si>
  <si>
    <t>Księgowania do bufora przed zamknięciem okresu z możliwośćią poprawy zapisów w dokumencie z natychmiastowym uaktualnianiem sald na kontach. Przy zamknięciu miesiąca powinna nastąpić automatyczna numeracja chronologiczna dokumentów z bufora.</t>
  </si>
  <si>
    <t>Możliwość podziału wartości transakcji księgowej dokumentu np. na różne kategorie analityczne (rozdział na różne konta księgowe) MPK, wymiary projektowe i inne (pozabilansowe).</t>
  </si>
  <si>
    <t>Możliwość wykonywania automatycznych księgowań powtarzalnych i międzyokresowych. 
Szablony przeksięgowań projektowych np. z konta "6" na "4" lub "8" na ŚT z zachowaniem wymiarów. 
Nadawanie znaczników (obecnie wniosków) na koszty przeksiegowane.</t>
  </si>
  <si>
    <t>Możliwość automatyzacji księgowań dotyczących odsetek, prowizji bankowych.</t>
  </si>
  <si>
    <t>Możliwość wykonywania raportów i sprawozdań przed ostatecznym zatwierdzeniem dekretów (bufor dokumentów księgowych).</t>
  </si>
  <si>
    <t>Możliwość przeglądania obrotów kont księgowych w systemie w układzie miesięcznym, narastającym, saldem oraz per saldem.</t>
  </si>
  <si>
    <t>Możliwość exportu wszystkich danych, zapisów z systemu FK do formatów co najmniej: MS Excel i tekstowego.</t>
  </si>
  <si>
    <t>Możliwość systemowego tworzenia sum kontrolnych dla księgowań.</t>
  </si>
  <si>
    <t>4.1.43</t>
  </si>
  <si>
    <t>Automatyczna migracja danych historycznych na projektach.</t>
  </si>
  <si>
    <t>4.1.44</t>
  </si>
  <si>
    <t>Kontynuacja serii numeracji faktur sprzedaży, zakupu, PK i wyciagów bankowych w nowym systemie</t>
  </si>
  <si>
    <t>4.1.45</t>
  </si>
  <si>
    <t>Monitoring realizacji budżetu projektu (raport z porównania budżetu i wykonania w podziale na zadania projektowe)</t>
  </si>
  <si>
    <t>4.1.46</t>
  </si>
  <si>
    <t xml:space="preserve">Możliwość wystawiania faktur wewnętrznych (dok. PK) do wskazanych faktur zakupu (WNT, nieodpłatne przekazania itp) </t>
  </si>
  <si>
    <t>4.1.47</t>
  </si>
  <si>
    <t>Salda/obroty w walucie obcej (zobowiazania, należności, środki pieniężne) wyświetlane dwuwalutowo (waluta obca i PLN)</t>
  </si>
  <si>
    <t>4.1.48</t>
  </si>
  <si>
    <t>Możliwość exportu/importu danych/zapisów z/do systemu do excela/pliku tekstowego</t>
  </si>
  <si>
    <t>Możliwość zdefiniowania kartotek dostawców zawierających co najmniej:
- identyfikator i nazwę dostawcy, 
- opis / uwagi dotyczące dostawcy,
- dane adresowe, 
- dane do komunikacji (w tym adres, email, telefon, fax, przypisanie osoby kontaktowej), 
- domyślną walutę do transakcji z dostawcą, 
- domyślne warunki płatności, 
- dane dotyczące rachunków bankowych dostawcy (w tym numery IBAN),          
- przypisanie dostawcy do grup dostawców (np. pracownik, podmiot powiązany),
- status (aktywny / zablokowany).
- zakładanie ręczne dostawcy oraz możliwość pobrania danych dostawcy z GUS, VIES oraz potwierdzenie statusu podatnika VAT (weryfikacja "białej listy" kont bankowych oraz do split payment).</t>
  </si>
  <si>
    <t>Możliwość sprawdzania numerów, daty i kwoty zobowiązań dla dostawców wg dat wymagalności</t>
  </si>
  <si>
    <t>Możliwość prowadzenia rejestru otrzymanych faktur zawierający co najmniej:
- dane dostawcy
- datę wpływu
- datę wystawienia faktury
- nr umowy/zamówienia
- kwotę netto
- kwotę do zapłaty
- termin płatności
- nr kancelaryjny/EOD</t>
  </si>
  <si>
    <t>Możliwość określenia wyboru zakresów numerów dla faktur i faktur korygujących.</t>
  </si>
  <si>
    <t>Możliwość zatwierdzania faktur kosztowych przed zaksięgowaniem, obsługiwane w module zobowiązań, lub poprzez mechanizm workflow (EOD).</t>
  </si>
  <si>
    <t>Możliwość uruchamiania płatności: wg dostawców, numerów dokumentów lub dat płatności.</t>
  </si>
  <si>
    <t>4.2.45</t>
  </si>
  <si>
    <t>Automatyczne wyliczanie i księgowanie różnicy kursowej przy rozliczaniu dokumentów na kontrahentach</t>
  </si>
  <si>
    <t>4.2.46</t>
  </si>
  <si>
    <t>Obsługa potwierdzeń sald zobowiązań, wydruk potwierdzeń sald.</t>
  </si>
  <si>
    <t>4.2.47</t>
  </si>
  <si>
    <t>Ustawienia dla struktury VAT (współczynnik, wydatki zw. z samochodami)</t>
  </si>
  <si>
    <t>4.2.48</t>
  </si>
  <si>
    <t>Możliwość księgowania na podstawie zaksięgowanych dokumentów (kopiowanie dokumentów z możliwością edycji)</t>
  </si>
  <si>
    <t>4.2.49</t>
  </si>
  <si>
    <t>Możliwość obsługi przez system faktur elektronicznych (pobieranie z Platformy Elektronicznego Fakturowania)</t>
  </si>
  <si>
    <t>Możliwość zdefiniowania kartotek kontrahentów (odbiorców, partnerów, instytucji badawczych itp.)  zawierających co najmniej następujące informacje:
- adres
- opis / uwagi dotyczące odbiorcy
- adres dostawy 
- płatnik
- osoby kontaktowe
- telefon
- dane korespondencyjne, adresy mailowe
- fax
- warunki płatności
- typ monitowania
- status (aktywny / zablokowany)
- opis
- zakładanie ręczne nabywcy oraz możliwość pobrania danych dostawcy z GUS, VIES oraz potwierdzenie statusu podatnika VAT (weryfikacja "białej listy" kont bankowych oraz do split payment).
-oraz dodatkowe pola ustalone w trakcie analizy przedwdrożeniowej.
Możliwość grupowania kontrahentów w grupy kontrahentów.</t>
  </si>
  <si>
    <t>Możliwość wprowadzania not debetowych i kredytowych. 
Automatyczne naliczanie odsetek i generowanie not odsetkowych.
Ksiegowanie not odsetkowych.</t>
  </si>
  <si>
    <t>4.3.25</t>
  </si>
  <si>
    <t>Wystawiania faktur sprzedaży na podstawie zleceń wprowadzonych do systemu FK</t>
  </si>
  <si>
    <t>4.3.26</t>
  </si>
  <si>
    <r>
      <t xml:space="preserve">Mozliwość wystawiania pro-form, faktur zaliczkowych i końcowych, duplikatów w systemie w j. polskim i </t>
    </r>
    <r>
      <rPr>
        <sz val="10"/>
        <color theme="1"/>
        <rFont val="Arial"/>
        <family val="2"/>
        <charset val="238"/>
      </rPr>
      <t>angielskim. 
Możliwość modyfikacji treści usługi po zaksięgowaniu dokumentu.</t>
    </r>
    <r>
      <rPr>
        <sz val="10"/>
        <rFont val="Arial"/>
        <family val="2"/>
        <charset val="238"/>
      </rPr>
      <t xml:space="preserve">
</t>
    </r>
  </si>
  <si>
    <t>4.3.27</t>
  </si>
  <si>
    <t>Generowanie faktur sprzedaży, not, potwierdzeń sald, kompensat rozrachunków itp. W formie pdf do wydruku.</t>
  </si>
  <si>
    <t>4.3.28</t>
  </si>
  <si>
    <t xml:space="preserve">Automatyczna wysyłka faktur sprzedażowych na skrzynki mailowe. </t>
  </si>
  <si>
    <t>4.3.29</t>
  </si>
  <si>
    <t>Automatyczne generowanie faktur sprzedaży na podstawie umów długoterminowych.</t>
  </si>
  <si>
    <t>4.3.30</t>
  </si>
  <si>
    <t>Prowadzenie ewidencji kart składników majątku trwałego co najmniej według:
- środków trwałych, 
- wartości niematerialnych i prawnych, 
- składników nisko cennych, 
- wyposażenia.
- środki trwałe objęte dotacją publiczną i nie objęte dofinansowaniem (wg źródeł finansowania)</t>
  </si>
  <si>
    <r>
      <t>Możliwość wyszukiwania środków trwałych wg numeru, opisu, typu, numeru etykiety, lokalizacji,</t>
    </r>
    <r>
      <rPr>
        <sz val="10"/>
        <color rgb="FF92D050"/>
        <rFont val="Arial"/>
        <family val="2"/>
        <charset val="238"/>
      </rPr>
      <t xml:space="preserve"> </t>
    </r>
    <r>
      <rPr>
        <sz val="10"/>
        <rFont val="Arial"/>
        <family val="2"/>
        <charset val="238"/>
      </rPr>
      <t>źródeł finansowania, zamówienia zakupu, faktury i umowy leasingowej.</t>
    </r>
  </si>
  <si>
    <r>
      <t>Likwidacja środków trwałych lub częściowa likwidacja wg kwoty lub jednostki lub wg nr inwentarzowego  w pełni lub częściowo w bieżącym okresie lub wstecz (</t>
    </r>
    <r>
      <rPr>
        <u/>
        <sz val="10"/>
        <rFont val="Arial"/>
        <family val="2"/>
        <charset val="238"/>
      </rPr>
      <t>przywrócenie, zamiana starego na nowy).</t>
    </r>
  </si>
  <si>
    <t>4.4.68</t>
  </si>
  <si>
    <t>Możliwość exportu/importu zapisów z systemu do formatów co najmniej: MS Excel i tekstowego.</t>
  </si>
  <si>
    <t>4.4.69</t>
  </si>
  <si>
    <t>Raport "Srodki trwałe z podziałem na projekty"</t>
  </si>
  <si>
    <t>Funkcjonalność zamykania roku obrotowego wraz z automatycznym przeksięgowaniem kont wynikowych (13-sty miesiąc).</t>
  </si>
  <si>
    <t>Możliwość integracji z systemem homebanking-u w zakresie eksportu i importu dokumentów bankowych (wymagane przygotowanie mechanizmu integracji w zakresie importu i eksportu odpowiednio paczek płatności i wyciągów do systemów bankowych).</t>
  </si>
  <si>
    <t xml:space="preserve">Mechanizm automatyzujący proces księgowania wyciągów bankowych, możliwość definiowania schematów i masek księgowych.
</t>
  </si>
  <si>
    <t>Automatyczna dekretacja wyciągów bankowych na podstawie zdefiniowanych i własnych szablonów dekretacji.</t>
  </si>
  <si>
    <t>4.6.26</t>
  </si>
  <si>
    <t>Dostosowanie przelewów do split payment</t>
  </si>
  <si>
    <t>4.6.27</t>
  </si>
  <si>
    <t>Automatyczna weryfikacja kontrahentów po numerze rachunku bankowego "Biała Lista"</t>
  </si>
  <si>
    <t>Obsługa różnic kursowych na rachunkach bankowych, w kasach.</t>
  </si>
  <si>
    <t>4.7.5</t>
  </si>
  <si>
    <t>Automatyczne ksiegowanie wyceny zobowiazań, należności i środów pieniężnych w walucie obcej na dzień bilansowy.</t>
  </si>
  <si>
    <t>Możliwość kalkulowania oczekiwanych wydatków.</t>
  </si>
  <si>
    <t>Rejestracja transakcji w okresie, w którym poniesiono wydatki (wydatki projektowe, wynagrodzenia)</t>
  </si>
  <si>
    <t>Możliwość wydruku zestawienia operacji w zdefiniowanym okresie (dziennie, tygodniowo, miesięcznie itp.) wg zdefiniowanych wymiarów.</t>
  </si>
  <si>
    <t>Przygotowanie oraz wysyłka e-sprawozdania JPK_SF</t>
  </si>
  <si>
    <t>Możliwość definiowania algorytmów wyliczających klucze podziałowe, celem wykorzystania ich do dowolnego rozksięgowywania kosztów np.. Wg zleceń komercyjnych.</t>
  </si>
  <si>
    <t>Alokowanie kwot rzeczywistych lub zabudżetowanych - projekty</t>
  </si>
  <si>
    <t>Alokacja kosztów na podstawie wyników bieżącego okresu wyników od początku miesiąca do bieżącego dnia, wyników półrocznych i wyników rocznych.</t>
  </si>
  <si>
    <t>Mechanizm automatycznej generacji deklaracji VAT i VAT UE - jeżeli nie będzie to ujęte w JPK</t>
  </si>
  <si>
    <t>Jednolity plik kontrolny (JPK), który można przesłać organom podatkowym i organom kontroli skarbowej. Przygotowanie raportu JPK dla:
- ksiąg rachunkowych,
- rejestrów VAT,
- wyciągów bankowych,
- faktury VAT Zakup
- faktury VAT Sprzedaż
Pobranie poświadczenia UPO, wydruk poświadczenia UPO.</t>
  </si>
  <si>
    <t xml:space="preserve">Przygotowanie e-deklaracji VAT-7 do porównania z plikiem JPK_VAT.
</t>
  </si>
  <si>
    <t>Podpisywanie w/w JPK: kwalifikowany podpis elektroniczny, profil zaufany ePUAP.</t>
  </si>
  <si>
    <t>Wykorzystanie 'kopiuj-wklej' w narzędziach do raportowania oraz eksportu danych do arkuszy kalkulacyjnych.</t>
  </si>
  <si>
    <t>Wymagania funkcjonalne dla systemu Najem</t>
  </si>
  <si>
    <t xml:space="preserve">Możliwość stworzenia elektronicznego rejestru umów najmu i dokonywania w nim zapisów dotyczących ich obsługi </t>
  </si>
  <si>
    <t xml:space="preserve">Możliwość stworzenia kartotek kontrahentów (najemców, partnerów, instytucji badawczych itp.)  zawierających co najmniej następujące informacje: </t>
  </si>
  <si>
    <t xml:space="preserve">nazwa </t>
  </si>
  <si>
    <t>adres</t>
  </si>
  <si>
    <t>NIP</t>
  </si>
  <si>
    <t>dane korespondencyjne</t>
  </si>
  <si>
    <t>tel i fax</t>
  </si>
  <si>
    <t xml:space="preserve"> osoby kontaktowe z nr tel, mailem, stanowiskiem</t>
  </si>
  <si>
    <t>nr umowy, okres obowiązywania od/do</t>
  </si>
  <si>
    <t>budynek</t>
  </si>
  <si>
    <t>nr pomieszczenia (możliwość dodania kilku pomieszczeń) + metraż</t>
  </si>
  <si>
    <t>warunki płatności</t>
  </si>
  <si>
    <t>opis</t>
  </si>
  <si>
    <t>uwagi dotyczące najemcy</t>
  </si>
  <si>
    <t>status (aktywna/zakończona)</t>
  </si>
  <si>
    <t>System musi mieć funkcjonalność podpinania dowolnych dokumentów powiązanych z umową, kontrahentem (protokoły przekazania, odbioru)</t>
  </si>
  <si>
    <t>System powinien posiadać funkcjonalność przypisywania  osób kontaktowych do najemcy, pokazującej nazwiska, numery telefonu, mail, fax, stanowisko. Możliwość oznaczenia osoby decyzyjnej.</t>
  </si>
  <si>
    <t>Obsługa umów z odbiorcami w celu automatycznego tworzenia miesięcznych faktur/ korekt/ not obiążeniowych na:</t>
  </si>
  <si>
    <t>wynajem pomieszczeń</t>
  </si>
  <si>
    <t>opłaty eksploatacyjne (energia elektryczna, woda, gazy techniczne - z podziałem na licznik i ryczałt),</t>
  </si>
  <si>
    <t>sprzątanie</t>
  </si>
  <si>
    <t>internet</t>
  </si>
  <si>
    <t>miejsce w serwerowni</t>
  </si>
  <si>
    <t>wydanie karty dostępu</t>
  </si>
  <si>
    <t>inne z możliwością uzupełnienia</t>
  </si>
  <si>
    <t>16.1.5</t>
  </si>
  <si>
    <t>Możliwość oznaczenia opłat stałych i zmiennych</t>
  </si>
  <si>
    <t>16.1.6</t>
  </si>
  <si>
    <t>Możliwość wystawienia faktur, korekt, not obciążeniowych łącznie lub na pojedyncze usługi</t>
  </si>
  <si>
    <t>16.1.7</t>
  </si>
  <si>
    <t>Możliwość korygowania korekt</t>
  </si>
  <si>
    <t>16.1.8</t>
  </si>
  <si>
    <t>Możliwość naliczania odsetek</t>
  </si>
  <si>
    <t>16.1.9</t>
  </si>
  <si>
    <t xml:space="preserve">Możliwość przeliczenia waloryzacji czynszu od wskazanej daty </t>
  </si>
  <si>
    <t>16.1.10</t>
  </si>
  <si>
    <t xml:space="preserve">Możliwość wygenerowania raportu dotyczącego wprowadzonych zmian wg daty </t>
  </si>
  <si>
    <t>16.1.11</t>
  </si>
  <si>
    <t xml:space="preserve">Możliwość wyboru stawki VAT </t>
  </si>
  <si>
    <t>16.1.12</t>
  </si>
  <si>
    <t xml:space="preserve">Możliwość przeglądania kartotek odbiorców według zadanych kryteriów, obejmujących co najmniej wyszukiwanie po wybranych polach </t>
  </si>
  <si>
    <t>16.1.13</t>
  </si>
  <si>
    <t>Możliwość wygenerowania raportu z wystawionych faktur na wybranego najemcę łącznie lub na pojedyncze usługi z podsumowaniem wartości</t>
  </si>
  <si>
    <t>16.1.14</t>
  </si>
  <si>
    <t>Możliwość blokowania najemcy w systemie, powiązane z zmianą statusu, najemcy i niemożliwość rejestracji aktywności, umów i innych dokumentów powiązanych.</t>
  </si>
  <si>
    <t>16.1.15</t>
  </si>
  <si>
    <t>Mozliwość delegowania/przypisania osoby do dowolnej kartoteki modułu najmu, zadania</t>
  </si>
  <si>
    <t>16.1.16</t>
  </si>
  <si>
    <t>Przypomnienie o kończących się umowach, upływającym terminie płatności</t>
  </si>
  <si>
    <t>16.1.17</t>
  </si>
  <si>
    <t>System powinien mieć możliwość powiązania umowy ze środkami trwałymi (Navision)</t>
  </si>
  <si>
    <t>16.1.18</t>
  </si>
  <si>
    <t>16.1.2</t>
  </si>
  <si>
    <t>16.1.1</t>
  </si>
  <si>
    <t>16.1.3</t>
  </si>
  <si>
    <t>16.1.4</t>
  </si>
  <si>
    <t>16.1</t>
  </si>
  <si>
    <t>- specyfikacji zamówienia (nieograniczona ilość pozycji asortymentu)</t>
  </si>
  <si>
    <t>- kategoria zakupowa  (nieograniczona ilość pozycji asortymentu)</t>
  </si>
  <si>
    <t xml:space="preserve">   - źródło finansowania (nieograniczona ilość źródeł)</t>
  </si>
  <si>
    <t xml:space="preserve">   - osoba odpowiedzialna za przeprowadzenie procedury pzp</t>
  </si>
  <si>
    <t xml:space="preserve">   - osoba przygotowujaca OPZ</t>
  </si>
  <si>
    <t>MPK (miejsce powstawania kosztów</t>
  </si>
  <si>
    <t>- mozliwość dodawania załączników do ofert w postaci plików zewnętrznych w kontekście oferty, jako pliki zapisywane na bazie lub linki do plików - element do parametryzacji podczas wdrożenia</t>
  </si>
  <si>
    <t>Możliwość tworzenia i edycji szablonów umów, pięć szablonów umów. (dostawy, usługi, roboty budowlane, zakupy inwestycyjne, umowy zlecenia/ o dzieło)</t>
  </si>
  <si>
    <t>Możliwość definiowania szablonów z protokołu postępowania przetargowego, do przygotowania,  pięć szblonów (lista jw.), lista szablonów zostanie dostarczona na etapie analizy wdrożeniowej</t>
  </si>
  <si>
    <t>Możliwość konfiguracji/edycji pól wymaganych i dostępnych dla opisu zamówień w rejestrze zamówień publicznych.</t>
  </si>
  <si>
    <t>Możliwość przygotowania rocznego planu zakupowego powiązanego z harmonogramem postępowań zakupowych (wypełniany przez poszczególne komórki organizacyjne).</t>
  </si>
  <si>
    <t>- LABO</t>
  </si>
  <si>
    <t>- Utrzymanie</t>
  </si>
  <si>
    <t>- IT</t>
  </si>
  <si>
    <t>- Specjalistyczne narzędzia zawodowe</t>
  </si>
  <si>
    <t>- Administracja</t>
  </si>
  <si>
    <t>- Komunikacja/Marketing</t>
  </si>
  <si>
    <t>- Utrzymanie Infrastruktury</t>
  </si>
  <si>
    <t>- HR</t>
  </si>
  <si>
    <t>- Jakość</t>
  </si>
  <si>
    <t>- Roboty budowlane</t>
  </si>
  <si>
    <t>- Prawny</t>
  </si>
  <si>
    <t>- Zarządczy</t>
  </si>
  <si>
    <t>- Finanse</t>
  </si>
  <si>
    <t>- Zakupy Inwestycyjne</t>
  </si>
  <si>
    <t>Możliwość edytowania (dodawania i odejmowania) listy obszarów.</t>
  </si>
  <si>
    <t xml:space="preserve">Możliwość wprowadzania zamówień przez osobę inicjującą zakup zawierających opis produktu, źródło finansowania, mpk,  kategorię zakupową, wartość szacunkową, wykonawcę, ujecie w budzecie, ujecie w planie zakupów, uzasadnienie zakupu, nieplanowania, pilności. </t>
  </si>
  <si>
    <t>Stworzenie bazy produktów z możliwością aktualizacji i dodawania nowych pozycji. Dodawania nowych pozycji przez osoby uprawnione. Dla osób z ograniczonym dostępem możliwość wpisywania w oknie: np. nowa pozycja.</t>
  </si>
  <si>
    <t>Możliwość przekształcania zapotrzebowań wewnętrznych w zamówienia/ umowy/ protokoły odbioru.</t>
  </si>
  <si>
    <t>Możliwość tworzenia ścieżek zatwierdzeń dla zapotrzebowań</t>
  </si>
  <si>
    <r>
      <t>Możliwość definiowania dowlonej liczby  typów zamówień zakupu na starcie systemu powinny być zdefiniowane typy: dostawa materiałów, usługa,</t>
    </r>
    <r>
      <rPr>
        <sz val="10"/>
        <color indexed="10"/>
        <rFont val="Arial"/>
        <family val="2"/>
        <charset val="238"/>
      </rPr>
      <t xml:space="preserve"> </t>
    </r>
    <r>
      <rPr>
        <sz val="10"/>
        <rFont val="Arial"/>
        <family val="2"/>
        <charset val="238"/>
      </rPr>
      <t>roboty budowlane, zakupy inwestycyjne</t>
    </r>
    <r>
      <rPr>
        <sz val="10"/>
        <color indexed="10"/>
        <rFont val="Arial"/>
        <family val="2"/>
        <charset val="238"/>
      </rPr>
      <t>.</t>
    </r>
  </si>
  <si>
    <t>Możliwość systemowego połączenia faktur z protokołem odbioru oraz z zamówieniem zakupu, funkcjonalność generowanie faktur z zamówień zakupu i protokołem odbioru;</t>
  </si>
  <si>
    <t>!!</t>
  </si>
  <si>
    <t>Możliwość ustawienia domyślnych wartości do zamówienia zakupu (np. Z umowy wybierając konkretny asortyment).</t>
  </si>
  <si>
    <t>Możliwość monitorowania terminów dostaw od momentu złożenia zamówienia.</t>
  </si>
  <si>
    <t>Dostęp do historii cen zakupu wg dostawcy.</t>
  </si>
  <si>
    <t>Automatyczne naliczanie odsetek za nieterminową dostawę (powiązanie umów z zamówieniem zakupu i protokołem odbioru</t>
  </si>
  <si>
    <t xml:space="preserve">Zarządzanie procesem ofertowania </t>
  </si>
  <si>
    <t xml:space="preserve">Możliwość dokonania szacownia ceny w opraciu o otrzymane oferty cenowe- wprowadzenie formularzy do systemu, importowane przez system. Z możliwością korekty przez pracownika posiadającego uprawnienia. </t>
  </si>
  <si>
    <t xml:space="preserve">Możliwość raportowania po typach postępowań wszystkie tryby przewidziane w ustawie Prawo Zamówień Publicznych oraz zamówienie niepodlegające ustawie o zamówieniach publicznych),MPK, Źródle Finansowania, Osobie dokonującej zakup, Dostawcy, Umowy, Kategorii zakupowej, raportowanie z możliwością wyszukiwania wg. wielu parametów i możliwością generowania do pliku excel . Do każdego typu rejestru postępowania powinna być możliwość prowadzenia albo osobnej numeracji w ramach typów albo wspólnej dla wsyztskich typów (wybór sposobu na etapie analizy wdrożeniowej). </t>
  </si>
  <si>
    <t xml:space="preserve">Możliwość wygenrowania raportu z reklamacji po: dostawca, okres czasu, </t>
  </si>
  <si>
    <t xml:space="preserve">Dostawy </t>
  </si>
  <si>
    <t xml:space="preserve">Ewidencja i nadzór na terminami dostaw - alerty o przekroczonych terminach możlwiość raportowania, alrtów, opóżnień, </t>
  </si>
  <si>
    <t xml:space="preserve">Automatyczne naliczanie odsetek za zwłokę odnoszace się do kazdego z Produktu osobno </t>
  </si>
  <si>
    <t>Możliwość generowania raportu z produktów, które zostały zamówione a nie zostały dostarczone, możliwość sprawdzanie ilościowego dostawy do zamówinia. Generowanie braków - pozycji brakujących z danego zamówienia lub raport pozycji z oznaczeniem dostarczono/nie dostarczono.</t>
  </si>
  <si>
    <t xml:space="preserve">Połączenie z opcją wygenerowania protokołu reklamacyjnego </t>
  </si>
  <si>
    <t>Proces opisu faktury lub ostatni protokół odbioru musi posiadać opcję, wygenrowania Oceny dostawcy, dane dostawcy powinny być zaciągane z bazy zamówień - Dostawcy/Wykonawcy. Ocena musi posiadać takie pola jak z polami: czas dostawy, ….</t>
  </si>
  <si>
    <t xml:space="preserve">Możliwość wprowadzenia bazy danych produktów z np.. Excel z możliwośćią uzupełniania danych przez osoby posiadające uprawnienia. </t>
  </si>
  <si>
    <t>w</t>
  </si>
  <si>
    <t>Możliwośćwygenerowania protokolu odbioru dostawy w opaciu o złożone zamówienie. Generowanie protokołu powinno dawać możliość odznaczenia pozycji, które nie przyszły i wygenerowania protokołu tylko dla dostarczonych pozycji, system powinien automatycznie zliczać ilość prouktów zamówionych do ilości, które przyszły.</t>
  </si>
  <si>
    <t>Zamawiający wymaga oferowania jedynie oprogramowania nowoczesnego, którego obecna wersja jest publicznie oferowana na rynku przez nie więcej niż 5 lat i jest w najwyższą dostępną stabliną wersją, jaka została już wdrożona u przynajmniej 3 klientów.</t>
  </si>
  <si>
    <t>- zapewniać wsparcie co najmniej dla przeglądarek internetowych: Firefox ESR 60 lub nowszej; Google Chrome 77 lub nowszej; brak przeszkód do zmiany wersji przegladarki na nowszą</t>
  </si>
  <si>
    <t>System może składać z kilku podsystemów - aplikacji składowych np.: ERP, EOD. W obszarze aplikacji ERP system umożliwia modyfikacje aplikacji przez dowolnego autora (dostawcę, uprawnionego administratora, innego podencjalnego dostawcę w przyszłości) z funkcjonalnością prostego porównania  co i kiedy zostało w kodzie zmienione oraz sprawdzeniem, czy modyfikacja nie ingeruje w kod innych autorów.</t>
  </si>
  <si>
    <t>Wraz z systemem wykonawca dostarczy dokumentację eksploatacyjną w języku polskim (w postaci wydruku oraz na nośniku CD lub innym) pozwalającą na samodzielną naukę obsługi każdego modułu.</t>
  </si>
  <si>
    <t>W systemie muszą zostać zastosowane silniki bazodanowe z rodziny rozwiązań MS SQL, Progress, PostGress lub inne, przesnaczone do manipulacji dużą ilością danych. Preferowane są rozwiązania OpenSource.</t>
  </si>
  <si>
    <t>- Komunikacja za pomocą innych standardów</t>
  </si>
  <si>
    <t>1.3.11.5</t>
  </si>
  <si>
    <t>Architektura aplikacji ERP musi zapewniać otwartość na możliwość wymiany danych z innymi aplikacami.</t>
  </si>
  <si>
    <t>Jeśli aplikacja ERP i aplikacja EOD lub dowolna inna część funkcjonalności są rozłcznymi systemami, to zostaną zintegrowane przez dostawcę, integracja wykonana za pomocą usług typu webservice. Dla każdej usługi (webservice) dostawca dostarczy dokuemntację zawierającą: opis biznesowy i techniczny działania webservice, pliki WSDL i XSD opisujące zasady komunikacji.</t>
  </si>
  <si>
    <t>System powinien zapewniać mechanizm jednokrotnego logowania do systemu (ang. SSO - Single Sign On) w oparciu o MS Active Directory w obszarach innych aplikacji jeśli będą integrowane.</t>
  </si>
  <si>
    <t>Wykonawca wyspecyfikuje wymagania sprzętowe i wydajnościwe środowiska serwerów produkcyjnych, deweloperskich i testowych z uwzględnieniem konfiguracji klastra HA</t>
  </si>
  <si>
    <t>Wykonawca wyspecyfikuje wymagania sprzętowe, wydajnościowe i pojemnościowe wymaganych zasobów dyskowych środowiska serwerów produkcyjnych, deweloperskich i testowych z uwzględnieniem konfiguracji klastra HA.</t>
  </si>
  <si>
    <t>1.6.2</t>
  </si>
  <si>
    <t xml:space="preserve">Wykonawca wyspecyfikuje przewidywany roczny przyrost wymaganej pojemności zasobów dyskowych po zbadaniu  wielkości obrotu danych w systemie </t>
  </si>
  <si>
    <t>Wymogiem dla Wykonawcy jest instalacja wszystkich serwerów na platformie VMware vSphere ESXi 6.0 w wersji Entrprise, Zamawiający dostarczy serwery kasetowe wraz z licencjami Vmware. Serwery zostaną spięte w ramach klastra HA oraz zarządzane z poziomu VMware vCenter. Rolą Wykonawcy jest przedstawienie wymagań sprzętowych dla wszystkich serwerów wirtualnych oraz optymalizacja serwerów/zasobów dyskowych dla zaproponowanych rozwiązań softwarowych.</t>
  </si>
  <si>
    <t>- Kadry i Płace</t>
  </si>
  <si>
    <t>- EOD</t>
  </si>
  <si>
    <t>Wykonawca dokona migracji danych podstawowych i transakcyjnych z istniejącego systemu Microsoft Navision, w zakresie następujących modułów:  (zakres migracji zostanie ustalony później)</t>
  </si>
  <si>
    <t>Uprawnienia w zakresie autoryzacji dostępu do danych, akcji (funkcji) i innych obiektów systemowych muszą być definiowane zarówno na poziomie indywidualnego użytkownika, jak i na poziomie grup użytkowników na przykład za pomocą mechanizmu ról.</t>
  </si>
  <si>
    <t>Wykonawca zamodeluje i zaimplementuje model przywilejów i ról dla każdego użytkownika / grup użytkowników zapewniający właściwy rozdział uprawnień. Właściwy to jest taki, który z jednej strony pozwoli na wykonywanie codziennych obowiązków służbowych, a z drugiej strony nie pozwoli na zbyt szeroki dostęp do przetwarzanych danych ze szczególnym uwzględnieniem danych wrażliwych takich jak lista płac tzw. ang. "segregation of duties". Przykładowo, niedozwolone jest, aby jeden użytkownik miał pełne uprawnienia do realizacji wszystkich operacji w systemie lub sam zatwierdzał swoje operacje przekraczające jego uprawnienia.</t>
  </si>
  <si>
    <t>System musi mieć możliwość wymuszenia obowiązku okresowej zmiany haseł przez użytkowników systemu, gdzie administratora definiuje politykę zmiany haseł (jeśli nie wspiera SSO)</t>
  </si>
  <si>
    <t>System musi mieć możliwość wymuszenia odpowiedniej złożoności haseł użytkowników (np. wprowadzenia znaków specjalnych). (jeśli nie wspiera SSO)</t>
  </si>
  <si>
    <t>Definicja: Błąd krytyczny - nieprawidłowe działanie Systemu (bez rozgraniczenia na obszar sprzętu i Oprogramowania) uniemożliwiające pracę ponad 10 użytkowników i/lub każdy Błąd modułu finansowego i/lub modułu kadrowo płacowego Systemu</t>
  </si>
  <si>
    <t>Definicja: Błąd poważny - nie będące Błędem Krytycznym nieprawidłowe działanie Systemu (bez rozgraniczenia na obszar sprzętu i aplikacji) uniemożliwiające pracę więcej niż jednej osobie.</t>
  </si>
  <si>
    <t>Definicja: Błąd niekrytyczny - nie będące Błędem Krytycznym i/lub Błędem Poważnym nieprawidłowe działanie Systemu (bez rozgraniczenia na obszar sprzętu i aplikacji), powodujący zauważalne dla użytkowników utrudnienia w funkcjonowaniu Systemu i/lub funkcjonalności i/lub procesów biznesowych, i/lub zmniejszenie wydajności Systemu.</t>
  </si>
  <si>
    <t xml:space="preserve">Definicja: Czas reakcji - okres czasu pomiędzy wysłaniem zgłoszenia o błędzie do chwili podjęcia działań naprawczych przez odpowiednie służby wykonawcy. </t>
  </si>
  <si>
    <t xml:space="preserve">Definicja: Czas naprawy - jest to okres czasu od podjęcia działań przez wykonawcę do chwili przywrócenia prawidłowego działania systemu.  </t>
  </si>
  <si>
    <t>Wykonawca zapewni 4 godzinny czas reakcji od przyjęcia zgłoszenia serwisowego Błędu Krytycznego, Błędu Poważnego, lub Błędu Niekrytycznego, w dni robocze -od poniedziałku do piątku - od 8:00 do 16:00  - jeżeli okres 4 godzin od zgłoszenia upływa po godz.16:00 dnia roboczego, działania muszą zostać podjęte do godziny 10:00 następnego dnia roboczego wypadającego po dniu, w którym nastąpiło zgłoszenie.</t>
  </si>
  <si>
    <t>Maksymalny czas naprawy przy błędzie krytycznym to 48 godzin zegarowych od momentu podjęcia działań naprawczych (reakcji), jednak nie dłużej niż 72 godziny zegarowe od wysłania zgłoszenia.</t>
  </si>
  <si>
    <t>Definicja: Planowa przerwa techniczna - jest to zaplanowana przerwa w działaniu systemu, w okresie której dokonywane są działania utrzymaniowe (bez rozgraniczenia na obszar sprzętu i aplikacji) optymalizujące działanie systemu. Przerwa techniczna nie może mieć miejsca w dniach roboczych między godziną 8-16.</t>
  </si>
  <si>
    <t>Definicja: Planowa przerwa techniczna może nastąpić na wniosek wykonawcy lub zamawiającego. Musi ona być ustalona pomiędzy stronami w formie pisemnej z min. 2 tygodniowym wyprzedzeniem. Nie może trwać dłużej niż 48 h w przypadku, gdy przypada ona w dniach ustawowo wolnych od pracy lub dłużej niż 8 godzin poza godzinami normalnej pracy (od 16:00 do 8:00).</t>
  </si>
  <si>
    <t>- Finanse i księgowość: 4 użytkowników</t>
  </si>
  <si>
    <t>- Środki trwałe: 2 użytkowników</t>
  </si>
  <si>
    <t>- Kadry i Płace: 6 użytkowników</t>
  </si>
  <si>
    <t>- EOD: 5 wiodących użytkowników</t>
  </si>
  <si>
    <t>- Zarządzanie projektami: 5 wiodących użytkowników.</t>
  </si>
  <si>
    <t>- Portal korporacyjny: do 10 użytkowników wiodących</t>
  </si>
  <si>
    <t>Zamawiający może zwiększyć liczbę uczestników instruktaży, jednak nie więcej niż o 30% (z zaokrągleniem w górę do pełnych osób).</t>
  </si>
  <si>
    <t>Instruktaże w ramach poszczególnych modułów mogą być zorganizowane i przeprowadzone w siedzibie Zamawiającego .</t>
  </si>
  <si>
    <t>Instruktaże powinny objąć całość funkcjonalności przewidywanych do wykorzystania w ramach poszczególnych modułów, instruktaż z każdego modułu nie powinien być krótszy niż 3 dni (1 dzień = 8h zajęć instruktażowych).</t>
  </si>
  <si>
    <t>- Kontroling i budżetowanie: 5 użytkowników</t>
  </si>
  <si>
    <t>Wykonawca przeprowadzi instruktaże dla Administratorów systemu (w tym administratorów modułowych) co najmniej w następującym zakresie: 
- Administracja serwerami, systemami operacyjnymi i bazami danych (min. 1 dzień, jedna grupa)
- Administracja bieżącym utrzymaniem systemu (min. 3 dni, jedna grupa)
- Tworzenie i administracja kopiami bezpieczeństwa (min. 1 dzień, jedna grupa)
- Obsługa dostarczonych narzędzi wirtualizacji (min. 1 dzień, jedna grupa)
- Konfiguracja i modyfikacja procesów w EOD/Workflow (min. 3 dni, jedna grupa)
- Tworzenie i modyfikacja raportów Kontrolingowych (min. 3 dni, jedna grupa)
- Tworzenie i modyfikacja raportów w części ERP systemu  (min. 3 dni, dwie grupy)</t>
  </si>
  <si>
    <t>Wykonawca przekaże pełną i kompletną dokumentację eksploatacyjną administratora (parametryzacja i konfigurowanie systemu, nadawanie uprawnień, mechanizmy bezpieczeństwa, dokumentacja biznesowa i techniczna interfejsów wewnętrzsystemowych i międzysystemowych, certyfikaty zaufania itp.).</t>
  </si>
  <si>
    <t>Możliwość prostego dodania każdych kolejnych 20% użytkowników dla systemu w cenie nieprzekraczającej kosztów licencji użytkowników nabytych podczas zakupu systemu.</t>
  </si>
  <si>
    <t>- Kontroling i budżetowanie: 3 użytkowników</t>
  </si>
  <si>
    <t>- Zakupy: 6 użytkowników</t>
  </si>
  <si>
    <t>- EOD/Workflow: 5 użytkowników</t>
  </si>
  <si>
    <t>Repozytorium dokumentów: 300 użytkowników (100 równoległych).</t>
  </si>
  <si>
    <t>Na podstawie listy 200 aktywnych składników płacowych, obliczanych dla każdego pracownika, łączny czas naliczania wynagrodzenia dla 300 pracowników nie przekracza 45 minut.</t>
  </si>
  <si>
    <t>Możliwość załadowania w czasie maksymalnym 10 godzin, za pomocą narzędzi ETL, 3 kostek (lub data marts) OLAP, o wielkości 20GB każda, dla 10 wymiarów i 3 miar dla każdej kostki (lub data marts).</t>
  </si>
  <si>
    <t>Możliwość zagregowanej kontroli odchyleń kosztów oraz wykonania projektów</t>
  </si>
  <si>
    <t>Integracja z modułem Alokacji Czasu Pracy w zakresie przekazywania czasu przypisanego do projektu i zadań dla członków zespołu projektowego. Rejestracja czasu pracy musi odbywać się na projektach/zadaniach projektowych i być dostosowana do szczegółowych wymagań ewidencyjnych zamawiającego.</t>
  </si>
  <si>
    <t>Możliwość określenia różnych rodzajów kosztów, np.:
- bezpośrednie
- wydziałowe
- zarządu</t>
  </si>
  <si>
    <t>Możliwość wiązania projektów ze sobą</t>
  </si>
  <si>
    <t>Okres rękojmi - Wykonawca udzieli rękojmi dla produktu na okres 60 miesięcy od daty podpisania protokołu końcowego odbioru wszystkich modułów i funkcjonalności systemu oraz będzie usuwał przez ten okres wszystkie błędy wynikające z działania systemu.</t>
  </si>
  <si>
    <t>Wykonawca dostarczy licencje i sublicencje z uwzględnieniem wszystkich opłat związanych z ich utrzymaniem na czas nieokreślony od daty podpisania protokołu końcowego odbioru wszystkich modułów i funkcjonalności systemu.</t>
  </si>
  <si>
    <t>Wsparcie dla wdrożonego systemu w przeciągu 12 miesięcy od startu produkcyjnego, przy założeniu średniego wzrostu wolumenu danych i zapisów transakcji na poziomie 20% rocznie. Zakłada się, że w ramach wsparcia Wykonawca udostępni m.in. pierwszą linię wsparcia typu HelpDesk.</t>
  </si>
  <si>
    <t>8.1</t>
  </si>
  <si>
    <t>Rozliczanie czasu pracy</t>
  </si>
  <si>
    <t>8.1.1</t>
  </si>
  <si>
    <t>Nominalny czas pracy</t>
  </si>
  <si>
    <t>8.1.1.1</t>
  </si>
  <si>
    <t>Przepracowany czas pracy</t>
  </si>
  <si>
    <t>8.1.1.2</t>
  </si>
  <si>
    <t>Rozplanowanie dni i godzin pracy indywidualnie lub zbiorczo dla grup pracowników (podmiot medyczny)</t>
  </si>
  <si>
    <t>8.1.1.3</t>
  </si>
  <si>
    <t>Automatyczne lub ręczne rozplanowanie pracy w niepełnym wymiarze. Tworzenie harmonogramu</t>
  </si>
  <si>
    <t>8.1.1.4</t>
  </si>
  <si>
    <t>Konfigurowalny dobowy wymiar czasu pracy (np. 7h dla niepełnosprawnych, max. 12h dla równoważnego systemu czasu pracy)</t>
  </si>
  <si>
    <t>8.1.1.5</t>
  </si>
  <si>
    <t>Okres rozliczeniowy dla grup pracowników</t>
  </si>
  <si>
    <t>8.1.2</t>
  </si>
  <si>
    <t>Miesięczna lista obecności</t>
  </si>
  <si>
    <t>8.1.2.1</t>
  </si>
  <si>
    <t>Wydruk ewidencji czasu pracy zgodny z obowiązującymi przepisami</t>
  </si>
  <si>
    <t>8.1.2.2</t>
  </si>
  <si>
    <t>Wyliczanie godzin nadliczbowych (50% i 100%) w rozliczeniach dziennych i miesięcznych oraz okresach rozliczeniowych</t>
  </si>
  <si>
    <t>8.1.2.3</t>
  </si>
  <si>
    <t>Konfiguracja dodatkowych rodzajów godzin (np. nocne, szkodliwe, postojowe)</t>
  </si>
  <si>
    <t>8.1.2.4</t>
  </si>
  <si>
    <t>Wprowadzanie czasu pracy z dokładnością do 1 minuty</t>
  </si>
  <si>
    <t>8.1.2.5</t>
  </si>
  <si>
    <t>Dodatkowe notatki w poszczególnych dniach pracy i nieobecności</t>
  </si>
  <si>
    <t>8.1.2.6</t>
  </si>
  <si>
    <t>Indywidualna akceptacja wypełnionych list obecności do dalszych naliczeń (ścieżka: wypełnia pracownik, akceptuje przełożony)</t>
  </si>
  <si>
    <t>8.1.2.7</t>
  </si>
  <si>
    <t>Zbiorcze zamykanie poszczególnych ewidencji związanych z rozliczeniem czasu pracy</t>
  </si>
  <si>
    <t>8.1.2.8</t>
  </si>
  <si>
    <t>Zbiorcze zestawienia ewidencji czasu pracy</t>
  </si>
  <si>
    <t>8.1.2.9</t>
  </si>
  <si>
    <t>Możliwość współpracy z systemami Rejestracji Czasu Pracy</t>
  </si>
  <si>
    <t>8.1.2.10</t>
  </si>
  <si>
    <t>Możliwość współpracy z systemami rozliczeń czasu pracy kierowców (Tacho)</t>
  </si>
  <si>
    <t>8.1.2.11</t>
  </si>
  <si>
    <t>Bieżąca kontrola norm czasu pracy w ustalonym okresie rozliczeniowym (normy dobowe, tygodniowe, przepracowane niedziele i święta, nadgodziny). Alerty o błędach</t>
  </si>
  <si>
    <t>8.1.2.12</t>
  </si>
  <si>
    <t>Zbiorcze zestawienie kontrolne przekroczonych norm czasu pracy</t>
  </si>
  <si>
    <t>8.1.2.13</t>
  </si>
  <si>
    <t>Kontrola godzin do odpracowania lub do odbioru przez pracownika</t>
  </si>
  <si>
    <t>8.1.2.14</t>
  </si>
  <si>
    <t>Polecenia i wnioski o odbiór nadgodzin przez intranet lub internet</t>
  </si>
  <si>
    <t>8.1.2.15</t>
  </si>
  <si>
    <t>Zatwierdzanie wniosków o odbiór nadgodzin przez przełożonego lub kierownika działu</t>
  </si>
  <si>
    <t>8.1.2.16</t>
  </si>
  <si>
    <t>Automatyczne rozliczenie godzin nadpracowanych na koniec okresu rozliczeniowego</t>
  </si>
  <si>
    <t>8.1.2.17</t>
  </si>
  <si>
    <t>Zbiorcze zestawienie godzin nadpracowanych, odebranych i rozliczonych</t>
  </si>
  <si>
    <t>8.1.2.18</t>
  </si>
  <si>
    <t>Druki pustych list obecności do podpisu przez pracowników</t>
  </si>
  <si>
    <t>8.1.2.19</t>
  </si>
  <si>
    <t>Wewnętrzny system RCP - opcjonalnie - dodatkowy moduł</t>
  </si>
  <si>
    <t>8.1.2.20</t>
  </si>
  <si>
    <t>Godzinowe harmonogramy rozpoczęcia i zakończenia pracy (np. zmiana I, II, III)</t>
  </si>
  <si>
    <t>8.1.2.21</t>
  </si>
  <si>
    <t>Pomocny moduł dynamicznego planowania obsady stanowisk pracy (np. dozorcy)</t>
  </si>
  <si>
    <t>8.1.2.22</t>
  </si>
  <si>
    <t>Automatyczne rozplanowanie wg różnych systemów pracy (12-godzinny, 12 na 24, 3-zmianowy, 3-zmianowy ciągły)</t>
  </si>
  <si>
    <t>8.1.2.23</t>
  </si>
  <si>
    <t>Możliwość wprowadzania godzin rozpoczęcia i zakończenia pracy oraz przerw w pracy</t>
  </si>
  <si>
    <t>8.1.2.24</t>
  </si>
  <si>
    <t>Zaawansowana interpretacja zdarzeń we/wy na podstawie ustalonego harmonogramu pracy</t>
  </si>
  <si>
    <t>8.1.2.25</t>
  </si>
  <si>
    <t>Automatyczne obliczanie godzin nadliczbowych i godzin nocnych</t>
  </si>
  <si>
    <t>8.1.2.26</t>
  </si>
  <si>
    <t>8.1.2.27</t>
  </si>
  <si>
    <t>Zestawienie ewidencji czasu pracy z wyszczególnieniem niezgodności z harmonogramem (np. spóźnienia, wcześniejsze wyjścia, nieobecności)</t>
  </si>
  <si>
    <t>8.1.2.28</t>
  </si>
  <si>
    <t>Możliwość rejestracji wejść i wyjść przez internet lub intranet</t>
  </si>
  <si>
    <t>8.1.2.29</t>
  </si>
  <si>
    <t>Połączenie z rejetrem delegacji - automatyczne zaczytywanie czasu pracy do miesiecznej listy obecności i ewidencji czasu pracy</t>
  </si>
  <si>
    <t>8.1.3</t>
  </si>
  <si>
    <t>Karta urlopowa</t>
  </si>
  <si>
    <t>8.1.3.1</t>
  </si>
  <si>
    <t>Ewidencja urlopu wypoczynkowego, okolicznościowego, opieki nad dzieckiem, szkoleniowego, dodatkowego</t>
  </si>
  <si>
    <t>8.1.3.2</t>
  </si>
  <si>
    <t>Kontrola limitów urlopu wypoczynkowego, opieki nad dzieckiem i urlopu dodatkowego</t>
  </si>
  <si>
    <t>8.1.3.3</t>
  </si>
  <si>
    <t>Automatyczne obliczanie limitu urlopu wypoczynkowego zgodnie z Kodeksem Pracy</t>
  </si>
  <si>
    <t>8.1.3.4</t>
  </si>
  <si>
    <t>Uwzględnia zmiany wymiaru czasu pracy (etatu) oraz zmiany dobowego wymiaru czasu pracy (niepełnosprawni)</t>
  </si>
  <si>
    <t>8.1.3.5</t>
  </si>
  <si>
    <t>Informacja o rodzaju urlopu, obowiazujących limitach - urlopy dodatkowe i 36 dniowy url wypopczynkowy dla pracownikó wbadawczych zgodnie z ustawa o SBŁ</t>
  </si>
  <si>
    <t>8.1.3.6</t>
  </si>
  <si>
    <t>Plan urlopów dla grup pracowników</t>
  </si>
  <si>
    <t>8.1.3.7</t>
  </si>
  <si>
    <t>Wnioski urlopowe przez intranet lub internet</t>
  </si>
  <si>
    <t>8.1.3.8</t>
  </si>
  <si>
    <t>Zatwierdzanie wniosków przez przełożonego lub kierownika działu</t>
  </si>
  <si>
    <t>8.1.3.9</t>
  </si>
  <si>
    <t>Informacja o zatwierdzeniu urlopu pocztą elektroniczną</t>
  </si>
  <si>
    <t>8.1.3.10</t>
  </si>
  <si>
    <t>Zestawienie urlopów wykorzystanych i pozostałych do wykorzystania</t>
  </si>
  <si>
    <t>8.1.4</t>
  </si>
  <si>
    <t>Karta zasiłkowa</t>
  </si>
  <si>
    <t>8.1.4.1</t>
  </si>
  <si>
    <t>Obejmuje wszystkie rodzaje wynagrodzeń i zasiłków chorobowych, świadczeń rehabilitacyjnych, zasiłków opiekuńczych i macierzyńskich</t>
  </si>
  <si>
    <t>8.1.4.2</t>
  </si>
  <si>
    <t>Kontrola 33 dni wynagrodzenia chorobowego w danym roku</t>
  </si>
  <si>
    <t>8.1.4.3</t>
  </si>
  <si>
    <t>Kontrola 182 dni wypłat ciągłego chorobowego</t>
  </si>
  <si>
    <t>8.1.4.4</t>
  </si>
  <si>
    <t>Automatyczne naliczanie kwoty wynagrodzenia/zasiłku wynikające z podstaw chorobowego z 12 miesięcy</t>
  </si>
  <si>
    <t>8.1.4.5</t>
  </si>
  <si>
    <t>Przy naliczaniu uwzględniane premie kwartalne i roczne</t>
  </si>
  <si>
    <t>8.1.4.6</t>
  </si>
  <si>
    <t>Wyjaśnienie sposobu obliczenia podstaw chorobowego (m.in. uzupełnienia do pełnego miesiąca i odbruttowienia)</t>
  </si>
  <si>
    <t>8.1.4.7</t>
  </si>
  <si>
    <t>Przyrównywanie do najniższej krajowej z uwzględnieniem wymiaru etatu</t>
  </si>
  <si>
    <t>8.1.4.8</t>
  </si>
  <si>
    <t>Możliwość tworzenia korekt do poprzednich wpisów umożliwiające zmianę rodzaju zasiłku lub ponowne przeliczenie podstawy</t>
  </si>
  <si>
    <t>8.1.4.9</t>
  </si>
  <si>
    <t>Wydruk karty zasiłkowej, asygnaty zasiłkowej i ZUS Z-3</t>
  </si>
  <si>
    <t>8.1.4.10</t>
  </si>
  <si>
    <t>Zestawienia kart zasiłkowych z podziałem na poszczególne rodzaje chorobowego</t>
  </si>
  <si>
    <t>8.1.5</t>
  </si>
  <si>
    <t>Nieobecności</t>
  </si>
  <si>
    <t>8.1.5.1</t>
  </si>
  <si>
    <t>Ewidencja nieobecności płatnych i niepłatnych</t>
  </si>
  <si>
    <t>8.1.5.2</t>
  </si>
  <si>
    <t>Urlop bezpłatny, urlop wychowawczy i służba wojskowa oraz inne zgodnie z obowiązującymi przepisami</t>
  </si>
  <si>
    <t>8.1.5.3</t>
  </si>
  <si>
    <t>Informacja o kwalifikowalności nieobecności w projekcie wraz z uwzględnieniem informacji zawartych w ACP</t>
  </si>
  <si>
    <t>8.1.5.4</t>
  </si>
  <si>
    <t>Zbiorcze zestawienie wprowadzonych nieobecności</t>
  </si>
  <si>
    <t>8.1.6</t>
  </si>
  <si>
    <t>Ewidencja kosztów</t>
  </si>
  <si>
    <t>8.1.6.1</t>
  </si>
  <si>
    <t>Możliwość zaznaczenia oddelegowania pracownika do projektu na określona część etatu - synchronizacja informacji z systemem ACP (Alokacja Czasu Pracy)</t>
  </si>
  <si>
    <t>8.1.6.2</t>
  </si>
  <si>
    <t>Ewidencja kosztów rozdzielająca prace pracownika wykonane w ramach poszczególnych działów i zleceń</t>
  </si>
  <si>
    <t>8.1.6.3</t>
  </si>
  <si>
    <t>Możliwość rozliczania zleceń wg godzin pracy, procentowo lub kwotowo</t>
  </si>
  <si>
    <t>8.1.6.4</t>
  </si>
  <si>
    <t>Niezależne rozbicie poszczególnych składników wynagrodzeń (np. płaca godzinowa w koszty 2 budów, ale premia tylko na jednej budowie)</t>
  </si>
  <si>
    <t>8.1.6.5</t>
  </si>
  <si>
    <t>Możliwość szczegółowego określenia kosztów bezpośrednio podczas wypełniania karty pracy</t>
  </si>
  <si>
    <t>8.1.7</t>
  </si>
  <si>
    <t>Planowanie zatrudnienia</t>
  </si>
  <si>
    <t>8.1.7.1</t>
  </si>
  <si>
    <t>Opis stanowisk pracy i dodatkowych wymagań kwalifikacyjnych</t>
  </si>
  <si>
    <t>8.1.7.2</t>
  </si>
  <si>
    <t>Tabela klasyfikacji zawodów wraz z kodami (GUS)</t>
  </si>
  <si>
    <t>8.1.7.3</t>
  </si>
  <si>
    <t>Kwalifikacje wymagane na stanowisku - zgodnie z Rozporządzeniem zawierajacym wykaz stanowisk w Sieci Badwczej Łukasiewcz</t>
  </si>
  <si>
    <t>8.1.7.4</t>
  </si>
  <si>
    <t>Wymagane rodzaje badań lekarskich - uprzednia możliwość zatwierdzania skierowań na badania przez Dział BHP i generowania skierowań z systemu</t>
  </si>
  <si>
    <t>8.1.8</t>
  </si>
  <si>
    <t>Struktura organizacyjna firmy</t>
  </si>
  <si>
    <t>8.1.8.1</t>
  </si>
  <si>
    <t>Podstawowy podział pracowników na KO</t>
  </si>
  <si>
    <t>8.1.8.2</t>
  </si>
  <si>
    <t>Sortowanie pracowników alfabetycznie lub działami</t>
  </si>
  <si>
    <t>8.1.8.3</t>
  </si>
  <si>
    <t>Wielopoziomowa struktura oddziały - działy - zespoły</t>
  </si>
  <si>
    <t>8.1.8.4</t>
  </si>
  <si>
    <t>Kody KO</t>
  </si>
  <si>
    <t>8.1.8.5</t>
  </si>
  <si>
    <t>Możliwość planowania zatrudnienia (etatyzacji) - Tworzenie bydżetu wynagrodzeń w odziale na składniki wynagrodzeń (płaca zasadnicza, premie regulaminowe) w KO</t>
  </si>
  <si>
    <t>8.1.8.6</t>
  </si>
  <si>
    <t>Niezależny podział na grupy z okreśłonymi uprawnieniami, grupy adresowe ect</t>
  </si>
  <si>
    <t>8.2</t>
  </si>
  <si>
    <t>Ewidencja pracowników</t>
  </si>
  <si>
    <t>8.2.1</t>
  </si>
  <si>
    <t>Lista pracowników</t>
  </si>
  <si>
    <t>8.2.1.1</t>
  </si>
  <si>
    <t>Import danych do programu Płatnik ZUS</t>
  </si>
  <si>
    <t>8.2.1.2</t>
  </si>
  <si>
    <t>Migracja danych z obecnego do nowego systemu kadrowo - płacowego</t>
  </si>
  <si>
    <t>8.2.1.3</t>
  </si>
  <si>
    <t>Eksport i import danych kadrowych w różnych formatach</t>
  </si>
  <si>
    <t>8.2.1.4</t>
  </si>
  <si>
    <t>Przejrzysta struktura i szybki dostęp do wszystkich danych pracowników</t>
  </si>
  <si>
    <t>8.2.1.5</t>
  </si>
  <si>
    <t>Kwestionariusz osobowy dla przyszłego pracownika/pracownika online</t>
  </si>
  <si>
    <t>8.2.1.6</t>
  </si>
  <si>
    <t>Możliwość zaciągniecia do systemu informacji z kwestionariusza osobowego dla przyszłego pracownika/pracownika</t>
  </si>
  <si>
    <t>8.2.1.7</t>
  </si>
  <si>
    <t>Możliwość wglądu pracowników w ich własne dane poprzez portal pracowniczy</t>
  </si>
  <si>
    <t>8.2.2</t>
  </si>
  <si>
    <t>Dane personalne</t>
  </si>
  <si>
    <t>8.2.2.1</t>
  </si>
  <si>
    <t>Pełne dane personalne i identyfikacyjne</t>
  </si>
  <si>
    <t>8.2.2.2</t>
  </si>
  <si>
    <t>Możliwość załączenia zdjęcia</t>
  </si>
  <si>
    <t>8.2.2.3</t>
  </si>
  <si>
    <t>Konfigurowalne cechy dodatkowe pracownika z własną biblioteką zawartości (np. rozmiar odzieży)</t>
  </si>
  <si>
    <t>8.2.2.4</t>
  </si>
  <si>
    <t>Dodatkowe pole z własnymi notatkami i uwagami</t>
  </si>
  <si>
    <t>8.2.2.5</t>
  </si>
  <si>
    <t>Historia zmian danych identyfikacyjnych i personalnych</t>
  </si>
  <si>
    <t>8.2.3</t>
  </si>
  <si>
    <t>Adresy</t>
  </si>
  <si>
    <t>8.2.3.1</t>
  </si>
  <si>
    <t>Możliwość rozdzielenia adresu zameldowania, zamieszkania i do korespondencji</t>
  </si>
  <si>
    <t>8.2.3.2</t>
  </si>
  <si>
    <t>Historia zmian adresów</t>
  </si>
  <si>
    <t>8.2.3.3</t>
  </si>
  <si>
    <t>E-mailowe wysyłanie zaświadczeń i dokumentów pracownikom (np. paski)</t>
  </si>
  <si>
    <t>8.2.3.4</t>
  </si>
  <si>
    <t>Dodatkowo dane i adres osoby zawiadamianej o wypadku</t>
  </si>
  <si>
    <t>8.2.4</t>
  </si>
  <si>
    <t>Rachunki bankowe</t>
  </si>
  <si>
    <t>8.2.4.1</t>
  </si>
  <si>
    <t>Kontrola poprawności wprowadzonego rachunku (liczba kontrolna)</t>
  </si>
  <si>
    <t>8.2.4.2</t>
  </si>
  <si>
    <t>Przelew wynagrodzenia na dowolne co najmniej dwa rachunki pracownika</t>
  </si>
  <si>
    <t>8.2.4.3</t>
  </si>
  <si>
    <t>Biblioteka banków aktualizowana przez internet</t>
  </si>
  <si>
    <t>8.2.5</t>
  </si>
  <si>
    <t>Ewidencja członków rodziny</t>
  </si>
  <si>
    <t>8.2.5.1</t>
  </si>
  <si>
    <t>Zgłoszenie do ubezpieczenia zdrowotnego (ZUS ZCNA)</t>
  </si>
  <si>
    <t>8.2.5.2</t>
  </si>
  <si>
    <t>Kontrola 2 dni/h limitu opieki nad dzieckiem, limitu urlopów dodatkowych (np. dla osób niepełnosprawnych, dla osób podnoszących kwalifikacje zawodowe zgodnei z umową, dla doktorantów ect)</t>
  </si>
  <si>
    <t>8.2.5.3</t>
  </si>
  <si>
    <t>Ulga z tytułu wychowywania dziecka (PIT-40)</t>
  </si>
  <si>
    <t>8.2.5.4</t>
  </si>
  <si>
    <t>Wniosek o wydanie EKUZ</t>
  </si>
  <si>
    <t>8.2.6</t>
  </si>
  <si>
    <t>Wykształcenie</t>
  </si>
  <si>
    <t>8.2.6.1</t>
  </si>
  <si>
    <t>Automatycznie wprowadzana ilość lat nauki wpływa na nadawany limit urlopu</t>
  </si>
  <si>
    <t>8.2.6.2</t>
  </si>
  <si>
    <t>Możliwość szczegółowej ewidencji okresów nauki uwzględniającej przerwy</t>
  </si>
  <si>
    <t>8.2.6.3</t>
  </si>
  <si>
    <t>Dodatkowe informacje: zawód, specjalność, stopień naukowy, znajomość języków, prawo jazdy</t>
  </si>
  <si>
    <t>8.2.6.4</t>
  </si>
  <si>
    <t>Biblioteki ukończonych kursów i innych umiejętności</t>
  </si>
  <si>
    <t>8.2.6.5</t>
  </si>
  <si>
    <t>Dane związane z odbytą służbą wojskową</t>
  </si>
  <si>
    <t>8.2.7</t>
  </si>
  <si>
    <t>Wymagane badania lekarskie</t>
  </si>
  <si>
    <t>8.2.7.1</t>
  </si>
  <si>
    <t>Ewidencja podstawowych badań (wstępne, okresowe, kontrolne)</t>
  </si>
  <si>
    <t>8.2.7.2</t>
  </si>
  <si>
    <t>Dodatkowe badania stanowiskowe (psychologiczne, kierowcy, sanepid, wysokościowe i inne)</t>
  </si>
  <si>
    <t>8.2.7.3</t>
  </si>
  <si>
    <t>Przypominanie o zbliżających się terminach badań</t>
  </si>
  <si>
    <t>8.2.7.4</t>
  </si>
  <si>
    <t>Załączenie oryginału zaświadczenia lekarskiego</t>
  </si>
  <si>
    <t>8.2.8</t>
  </si>
  <si>
    <t>Ewidencja szkoleń BHP - dostęp i możliwość edycji tych funkcjonalności przez pracpowników Działu BHP</t>
  </si>
  <si>
    <t>8.2.8.1</t>
  </si>
  <si>
    <t>Wstępne i okresowe szkolenia BHP z podpowiadanym terminem ważności</t>
  </si>
  <si>
    <t>8.2.8.2</t>
  </si>
  <si>
    <t xml:space="preserve">Dodatkowe rodzaje szkoleń </t>
  </si>
  <si>
    <t>8.2.8.3</t>
  </si>
  <si>
    <t>Autokontrola upływających terminów ważności</t>
  </si>
  <si>
    <t>8.2.8.4</t>
  </si>
  <si>
    <t>Załączenie oryginału zaświadczenia BHP</t>
  </si>
  <si>
    <t>8.2.9</t>
  </si>
  <si>
    <t>Stopień niepełnosprawności</t>
  </si>
  <si>
    <t>8.2.9.1</t>
  </si>
  <si>
    <t>Ewidencja zmian stopnia niepełnosprawności z datą orzeczenia i terminem ważności</t>
  </si>
  <si>
    <t>8.2.9.2</t>
  </si>
  <si>
    <t>Autokontrola terminów ważności orzeczeń</t>
  </si>
  <si>
    <t>8.2.9.3</t>
  </si>
  <si>
    <t>Orzeczenie niezdolności do pracy (ZUS) i przyczyn niepełnosprawności (komisja)</t>
  </si>
  <si>
    <t>8.2.9.4</t>
  </si>
  <si>
    <t>Obliczanie wskaźnika zatrudnienia przy miesięcznej i rocznej informacji o zatrudnieniu</t>
  </si>
  <si>
    <t>8.2.9.5</t>
  </si>
  <si>
    <t>Opcje refundacji składek ZUS i dofinansowania wynagrodzeń w zależności od wielkości zatrudnienia i statusu zakładu (ZPChr)</t>
  </si>
  <si>
    <t>8.2.9.6</t>
  </si>
  <si>
    <t>Uwzględnianie zmian stopnia niepełnosprawności w trakcie miesiąca</t>
  </si>
  <si>
    <t>8.2.9.7</t>
  </si>
  <si>
    <t>Informacja o upływających terminach orzeczeń o stopniu niepełnosprawności</t>
  </si>
  <si>
    <t>8.2.10</t>
  </si>
  <si>
    <t>Ubezpieczenia</t>
  </si>
  <si>
    <t>8.2.10.1</t>
  </si>
  <si>
    <t>Niezbędne dane (oddział NFZ, prawo do emerytury/renty) związane z naliczaniem składek ZUS</t>
  </si>
  <si>
    <t>8.2.10.2</t>
  </si>
  <si>
    <t>Samochód prywatny do celów służbowych</t>
  </si>
  <si>
    <t>8.2.10.3</t>
  </si>
  <si>
    <t>Dane o samochodzie prywatnym konieczne do wypłaty ryczałtu samochodowego</t>
  </si>
  <si>
    <t>8.2.10.4</t>
  </si>
  <si>
    <t>Informacje o przyznanym limicie km lub czasowym</t>
  </si>
  <si>
    <t>8.2.11</t>
  </si>
  <si>
    <t>Historia zatrudnienia</t>
  </si>
  <si>
    <t>8.2.11.1</t>
  </si>
  <si>
    <t>Ewidencja dotychczasowego przebiegu zatrudnienia z uwzględnieniem sposobu, trybu i podstawy prawnej rozwiązania umowy</t>
  </si>
  <si>
    <t>8.2.11.2</t>
  </si>
  <si>
    <t>Możliwość załączenia kopii świadectwa pracy</t>
  </si>
  <si>
    <t>8.2.11.3</t>
  </si>
  <si>
    <t>Uwzględnia okresy nieskładkowe w poprzednich zakładach (urlop bezpłatny, wychowawczy, służba wojskowa)</t>
  </si>
  <si>
    <t>8.2.11.4</t>
  </si>
  <si>
    <t>Możliwość zaliczenia okresu zatrudnienia do: stażu pracy, stażu pracy w danej branży, limitu urlopu, nagrody jubileuszowej, stażu stanowiskowego</t>
  </si>
  <si>
    <t>8.2.11.5</t>
  </si>
  <si>
    <t>Poprawna interpretacja i przeliczenia nakładających się okresów nauki, historii zatrudnienia i aktualnego zatrudnienia</t>
  </si>
  <si>
    <t>8.2.11.6</t>
  </si>
  <si>
    <t>Zbiorcze zestawienie stażu pracy z podaniem daty zmiany stażu</t>
  </si>
  <si>
    <t>8.2.12</t>
  </si>
  <si>
    <t>Teczka pracownika</t>
  </si>
  <si>
    <t>8.2.12.1</t>
  </si>
  <si>
    <t>Szybki wgląd w oryginały załączonych dokumentów</t>
  </si>
  <si>
    <t>8.2.12.2</t>
  </si>
  <si>
    <t>Części A, B, C i D wymaganej teczki kadrowej pracownika</t>
  </si>
  <si>
    <t>8.2.12.3</t>
  </si>
  <si>
    <t>Ewidencja zdarzeń dotyczących pracowników</t>
  </si>
  <si>
    <t>8.2.12.4</t>
  </si>
  <si>
    <t>Definiowalne rodzaje zdarzeń dla poszczególnych grup pracowników (np. rozliczenie zadań okresowych, rozmowy motywacyjne)</t>
  </si>
  <si>
    <t>8.2.12.5</t>
  </si>
  <si>
    <t>Rejestracja zdarzeń z możliwością wprowadzenia terminu kolejnego zdarzenia</t>
  </si>
  <si>
    <t>8.2.12.6</t>
  </si>
  <si>
    <t>Wydruk ewidencji zdarzeń zapisanych przy pracownikach</t>
  </si>
  <si>
    <t>8.2.12.7</t>
  </si>
  <si>
    <t>Zestawienia zbliżających się terminów zdarzeń okresowych (np. okresowe rozliczenie zadań, planowane rozmowy motywacyjne)</t>
  </si>
  <si>
    <t>8.2.13</t>
  </si>
  <si>
    <t>Wewnętrzny system komunikatów dla pracowników</t>
  </si>
  <si>
    <t>8.2.13.1</t>
  </si>
  <si>
    <t>Publikowanie nowości, zarządzeń i regulaminów dla wybranych działów i grup pracowników</t>
  </si>
  <si>
    <t>8.2.13.2</t>
  </si>
  <si>
    <t>Dostęp do komunikatów poprzez portal dla pracowników</t>
  </si>
  <si>
    <t>8.2.13.3</t>
  </si>
  <si>
    <t>Odznaczanie komunikatów przeczytanych wraz z datą zapoznania się z treścią</t>
  </si>
  <si>
    <t>8.2.13.4</t>
  </si>
  <si>
    <t>Newsletter dla pracowników</t>
  </si>
  <si>
    <t>8.3</t>
  </si>
  <si>
    <t>Zatrudnienie pracownika</t>
  </si>
  <si>
    <t>8.3.1</t>
  </si>
  <si>
    <t>Aktualne zatrudnienie</t>
  </si>
  <si>
    <t>8.3.1.1</t>
  </si>
  <si>
    <t>Jednoczesne zatrudnienie tego samego pracownika na kilku różnych etatach i różnych umowach</t>
  </si>
  <si>
    <t>8.3.1.2</t>
  </si>
  <si>
    <t>Możliwość indywidualnego obniżenia/podwyższenia progu podatkowego</t>
  </si>
  <si>
    <t>8.3.1.3</t>
  </si>
  <si>
    <t>Informacja o przekroczeniu rocznej podstawy wymiaru składek E-R</t>
  </si>
  <si>
    <t>8.3.1.4</t>
  </si>
  <si>
    <t>Dyspozycja stałej kwoty do przekazania na rachunek (1 lub 2) a reszty do wypłaty (lub odwrotnie)</t>
  </si>
  <si>
    <t>8.3.1.5</t>
  </si>
  <si>
    <t>Szczególne opcje dla pracowników tymczasowych (odrębne przepisy)</t>
  </si>
  <si>
    <t>8.3.1.6</t>
  </si>
  <si>
    <t>Ewidencja umów o pracę i zmian warunków</t>
  </si>
  <si>
    <t>8.3.1.7</t>
  </si>
  <si>
    <t>Szybkie określenie kwoty brutto po podaniu oczekiwanego wynagrodzenia netto - kalkulator wynagrodzeń</t>
  </si>
  <si>
    <t>8.3.1.8</t>
  </si>
  <si>
    <t>Umowy o pracę na czas nieokreślony, określony, okres próbny, wykonania pracy, zastępstwa, do dnia porodu oraz inne wskazane w KP</t>
  </si>
  <si>
    <t>8.3.1.9</t>
  </si>
  <si>
    <t>Różne rodzaje angaży w zależności od rodzaju zatrudnienia (zasadniczy, godzinowy)</t>
  </si>
  <si>
    <t>8.3.1.10</t>
  </si>
  <si>
    <t>8.3.1.11</t>
  </si>
  <si>
    <t>Opcjonalna numeracja umów, biblioteka rejestrów</t>
  </si>
  <si>
    <t>8.3.1.12</t>
  </si>
  <si>
    <t>Możliwość modyfikacji i wprowadzania własnych wzorów druków umów</t>
  </si>
  <si>
    <t>8.3.1.13</t>
  </si>
  <si>
    <t>8.3.1.14</t>
  </si>
  <si>
    <t xml:space="preserve">Zatrudnianie w ramach umów tj stypendialne, absolwencie, stażowe ect </t>
  </si>
  <si>
    <t>8.3.2</t>
  </si>
  <si>
    <t>Praca w szczególnych warunkach</t>
  </si>
  <si>
    <t>8.3.2.1</t>
  </si>
  <si>
    <t>Szczegółowe określenie rodzaju pracy wymagane do zestawień statystycznych</t>
  </si>
  <si>
    <t>8.3.2.2</t>
  </si>
  <si>
    <t>Biblioteki innych warunków zatrudnienia i pracy w szczególnych warunkach</t>
  </si>
  <si>
    <t>8.3.3</t>
  </si>
  <si>
    <t>Ewidencjonowanie wszystkich zmian warunków umowy</t>
  </si>
  <si>
    <t>8.3.3.1</t>
  </si>
  <si>
    <t>Grupowa symulacja zmian warunków zatrudnienia</t>
  </si>
  <si>
    <t>8.3.3.2</t>
  </si>
  <si>
    <t>Wypowiedzenia warunków umowy z określeniem okresu wypowiedzenia</t>
  </si>
  <si>
    <t>8.3.3.3</t>
  </si>
  <si>
    <t>Druki zmiany i wypowiedzenia warunków umowy z możliwością modyfikacji wzorów</t>
  </si>
  <si>
    <t>8.3.3.4</t>
  </si>
  <si>
    <t>Przypominanie o zbliżających się datach końcowych umów na okres próbny i na czas określony</t>
  </si>
  <si>
    <t>8.3.4</t>
  </si>
  <si>
    <t>Rozliczenia z urzędem</t>
  </si>
  <si>
    <t>8.3.4.1</t>
  </si>
  <si>
    <t>Aktualizowana przez internet biblioteka urzędów skarbowych</t>
  </si>
  <si>
    <t>8.3.4.2</t>
  </si>
  <si>
    <t>Druki rocznego rozliczenia (PIT-11, PIT-40)</t>
  </si>
  <si>
    <t>8.3.4.3</t>
  </si>
  <si>
    <t>Inne zgłoszenia (NIP-3), oświadczenia (PIT-2, PIT-2C, PIT-12) i informacje (PIT-8C, PIT-8S, PIT-R)</t>
  </si>
  <si>
    <t>8.3.4.4</t>
  </si>
  <si>
    <t>Rozliczenia cudzoziemców (IFT-1, IFT-1R)</t>
  </si>
  <si>
    <t>8.3.4.5</t>
  </si>
  <si>
    <t>Seryjne wydruki deklaracji</t>
  </si>
  <si>
    <t>8.3.5</t>
  </si>
  <si>
    <t>Zgłosznia do ubezpieczeń</t>
  </si>
  <si>
    <t>8.3.5.1</t>
  </si>
  <si>
    <t>Oddzielna ewidencja zgłoszeń (ZUA, ZZA) i wyrejestrowań (ZWUA) z ZUS</t>
  </si>
  <si>
    <t>8.3.5.2</t>
  </si>
  <si>
    <t>Możliwość bezpośredniego wywołania programu Płatnik ZUS z wypełnionymi zgłoszeniami</t>
  </si>
  <si>
    <t>8.3.5.3</t>
  </si>
  <si>
    <t>Seryjne zgłoszenia do ZUS</t>
  </si>
  <si>
    <t>8.3.6</t>
  </si>
  <si>
    <t>Bilans otwarcia</t>
  </si>
  <si>
    <t>8.3.6.1</t>
  </si>
  <si>
    <t>Niezbędne dane początkowe umożliwiające rozpoczęcie pracy w trakcie roku (naliczanie chorobowego, urlopu i deklaracje roczne PIT)</t>
  </si>
  <si>
    <t>8.3.6.2</t>
  </si>
  <si>
    <t>Możliwość importu BO z programu Płatnik ZUS lub innych systemów</t>
  </si>
  <si>
    <t>8.3.7</t>
  </si>
  <si>
    <t>Dane do naliczeń</t>
  </si>
  <si>
    <t>8.3.7.1</t>
  </si>
  <si>
    <t>Dodatkowe stałe składniki płac nie objęte w umowie (stałe premie lub współczynniki do wyliczania premii, stałe potrącenia, np. ubezpieczenia grupowe)</t>
  </si>
  <si>
    <t>8.3.7.2</t>
  </si>
  <si>
    <t>Okres ważności i ewidencja zmian danych do naliczeń</t>
  </si>
  <si>
    <t>8.3.7.3</t>
  </si>
  <si>
    <t>Grupowe wypełnianie danych do naliczeń</t>
  </si>
  <si>
    <t>8.3.7.4</t>
  </si>
  <si>
    <t>Import przygotowanych danych z zewnętrznych systemów</t>
  </si>
  <si>
    <t>8.3.7.5</t>
  </si>
  <si>
    <t>Kontrola zajęć komorniczych</t>
  </si>
  <si>
    <t>8.3.7.6</t>
  </si>
  <si>
    <t>Procentowe ograniczenie spłaty w stosunku do najniższej krajowej (alimenty) lub faktycznego wynagrodzenia (inne zajęcia)</t>
  </si>
  <si>
    <t>8.3.7.7</t>
  </si>
  <si>
    <t>Generowanie przelewów na wskazanego komornika</t>
  </si>
  <si>
    <t>8.3.7.8</t>
  </si>
  <si>
    <t>Ujęcie zajęć komorniczych na świadectwie pracy</t>
  </si>
  <si>
    <t>8.3.8</t>
  </si>
  <si>
    <t>Ekwiwalenty i ryczałty</t>
  </si>
  <si>
    <t>8.3.8.1</t>
  </si>
  <si>
    <t>Umowa o używanie prywatnego samochodu do celów służbowych</t>
  </si>
  <si>
    <t>8.3.8.2</t>
  </si>
  <si>
    <t>Rozliczanie ryczałtu samochodowego wraz z wydrukiem oświadczenia o używaniu samochodu</t>
  </si>
  <si>
    <t>8.3.9</t>
  </si>
  <si>
    <t>Świadczenia socjalne</t>
  </si>
  <si>
    <t>8.3.9.1</t>
  </si>
  <si>
    <t>Ewidencja przyznanych i wypłaconych świadczeń z Zakładowego Funduszu Świadczeń Socjalnych</t>
  </si>
  <si>
    <t>8.3.9.2</t>
  </si>
  <si>
    <t>Możliwość zdalnego składania i akceptacji wniosków ZFŚS poprzez portal dla pracowników</t>
  </si>
  <si>
    <t>8.3.9.3</t>
  </si>
  <si>
    <t>Wydruk karty ewidencyjnej świadczeń</t>
  </si>
  <si>
    <t>8.3.10</t>
  </si>
  <si>
    <t>Kary i nagrody</t>
  </si>
  <si>
    <t>8.3.10.1</t>
  </si>
  <si>
    <t>Automatyczne uwzględnianie pieniężnych kar i nagród na liście płac</t>
  </si>
  <si>
    <t>8.3.10.2</t>
  </si>
  <si>
    <t>Termin przedawnienia kary</t>
  </si>
  <si>
    <t>8.4</t>
  </si>
  <si>
    <t>Naliczanie wynagrodzeń</t>
  </si>
  <si>
    <t>8.4.1</t>
  </si>
  <si>
    <t>Ewidencja list płac</t>
  </si>
  <si>
    <t>8.4.1.1</t>
  </si>
  <si>
    <t>Możliwość tworzenia wielu list w miesiącu, zarówno list podstawowych jak i dodatkowych</t>
  </si>
  <si>
    <t>8.4.1.2</t>
  </si>
  <si>
    <t>Roczna lub miesięczna numeracja list płac w obrębie utworzonych rejestrów</t>
  </si>
  <si>
    <t>8.4.1.3</t>
  </si>
  <si>
    <t>Konfigurowalny układ numeru oddzielnie dla każdego rejestru</t>
  </si>
  <si>
    <t>8.4.1.4</t>
  </si>
  <si>
    <t>Biblioteka rodzajów list służąca do grupowania list płac</t>
  </si>
  <si>
    <t>8.4.1.5</t>
  </si>
  <si>
    <t>Kontrola wprowadzania pracowników na właściwe listy płac</t>
  </si>
  <si>
    <t>8.4.1.6</t>
  </si>
  <si>
    <t>Indywidualne lub grupowe naliczanie wynagrodzeń</t>
  </si>
  <si>
    <t>8.4.1.7</t>
  </si>
  <si>
    <t>Miesięczne obliczanie składek ZUS pozwalające uniknąć groszowych różnic na raporcie do ZUS</t>
  </si>
  <si>
    <t>8.4.1.8</t>
  </si>
  <si>
    <t>Rozbudowane wyjaśnienia wyliczeń kluczowych składników (m.in. urlop, chorobowe, ekwiwalent za urlop, składki ZUS, podatek)</t>
  </si>
  <si>
    <t>8.4.1.9</t>
  </si>
  <si>
    <t>Automatyczne naliczanie wynagrodzeń w przypadku zmiany wysokości angażu (podwyżki) lub rodzaju angażu (np. krajowy na eksportowy) w trakcie miesiąca</t>
  </si>
  <si>
    <t>8.4.1.10</t>
  </si>
  <si>
    <t>Zamykanie list płac zabezpieczające przed modyfikacjami po wypłacie</t>
  </si>
  <si>
    <t>8.4.1.11</t>
  </si>
  <si>
    <t>Grupowe zamykanie list płac</t>
  </si>
  <si>
    <t>8.4.1.12</t>
  </si>
  <si>
    <t>Możliwość automatycznego naliczania list korygujących</t>
  </si>
  <si>
    <t>8.4.1.13</t>
  </si>
  <si>
    <t>Naliczanie trzynastek i wyrównań, szczególnie przydatne w szkołach i jednostkach budżetowych</t>
  </si>
  <si>
    <t>8.4.1.14</t>
  </si>
  <si>
    <t>Aktualizacja parametrów naliczania (składki ZUS, koszty i podatek, ryczałty i wynagrodzenia, podstawa ZUS dla właścicieli) przez internet</t>
  </si>
  <si>
    <t>8.4.2</t>
  </si>
  <si>
    <t>Wydruki list i pasków</t>
  </si>
  <si>
    <t>8.4.2.1</t>
  </si>
  <si>
    <t xml:space="preserve">Czytelne wydruki list płac w różnych formach - możliwość definiowania </t>
  </si>
  <si>
    <t>8.4.2.2</t>
  </si>
  <si>
    <t>Przejrzyście zaprojektowane druki pasków dla pracowników</t>
  </si>
  <si>
    <t>8.4.2.3</t>
  </si>
  <si>
    <t>Możliwość własnego wyboru składników drukowanych na liście płac i paskach</t>
  </si>
  <si>
    <t>8.4.2.4</t>
  </si>
  <si>
    <t>Opcjonalna optymalizacja wydruków pod kątem oszczędności tonera lub tuszu w drukarce</t>
  </si>
  <si>
    <t>8.4.2.5</t>
  </si>
  <si>
    <t>Paski rozszerzone zawierające informacje z raportu ZUS RMUA</t>
  </si>
  <si>
    <t>8.4.2.6</t>
  </si>
  <si>
    <t>Możliwość rozsyłania pasków pocztą elektroniczną</t>
  </si>
  <si>
    <t>8.4.3</t>
  </si>
  <si>
    <t>Rodzaje wynagrodzeń</t>
  </si>
  <si>
    <t>8.4.3.1</t>
  </si>
  <si>
    <t>Wstępnie przygotowane standardowe systemy naliczania wynagrodzeń dla: małej firmy, dużego przedsiębiorstwa, szkoły i jednostki budżetowej</t>
  </si>
  <si>
    <t>8.4.3.2</t>
  </si>
  <si>
    <t>Obok list podstawowych przygotowane definicje list dodatkowych: zasiłki ZUS, premie i nagrody, ekwiwalenty za urlop, inne wynagrodzenia i dochody, premie kwartalne i roczne, nagroda jubileuszowa, świadczenia urlopowe, fundusz socjalny, ryczałt samochodowy, dodatki nieopodatkowane, umowy zlecenia i o dzieło, organy stanowiące</t>
  </si>
  <si>
    <t>8.4.3.3</t>
  </si>
  <si>
    <t>Rozliczanie dochodów zryczałtowanych typu dywidendy, świadczenia byłym pracownikom, odsetki od pożyczek, dochody cudzoziemców i inne</t>
  </si>
  <si>
    <t>8.4.3.4</t>
  </si>
  <si>
    <t>Rozliczanie innych dochodów typu akcje, stypendia, diety radnych</t>
  </si>
  <si>
    <t>8.4.3.5</t>
  </si>
  <si>
    <t>Rozliczanie umów cywilnoprawnych</t>
  </si>
  <si>
    <t>8.4.3.6</t>
  </si>
  <si>
    <t>Naliczanie i ewidencja umów zlecenia i umów o dzieło</t>
  </si>
  <si>
    <t>8.4.3.7</t>
  </si>
  <si>
    <t>Możliwość zawierania umów zarówno z własnymi pracownikami jak i z osobami obcymi</t>
  </si>
  <si>
    <t>8.4.3.8</t>
  </si>
  <si>
    <t>Numeracja umów w obrębie rejestrów</t>
  </si>
  <si>
    <t>8.4.3.9</t>
  </si>
  <si>
    <t>Aneksy do umów zlecenia</t>
  </si>
  <si>
    <t>8.4.3.10</t>
  </si>
  <si>
    <t>Biblioteka treści umów</t>
  </si>
  <si>
    <t>8.4.3.11</t>
  </si>
  <si>
    <t>Podpowiedź kwoty brutto po podaniu oczekiwanego wynagrodzenia netto</t>
  </si>
  <si>
    <t>8.4.3.12</t>
  </si>
  <si>
    <t>Możliwość wynagradzania według kwoty lub według stawki (np. za godzinę)</t>
  </si>
  <si>
    <t>8.4.3.13</t>
  </si>
  <si>
    <t>Uwzględnia 50% koszty przy prawach autorskich od podzielonego wynagrodzenia zasadniczego</t>
  </si>
  <si>
    <t>8.4.3.14</t>
  </si>
  <si>
    <t>Przejrzysty sposób ustalania i rozliczania składek ZUS</t>
  </si>
  <si>
    <t>8.4.3.15</t>
  </si>
  <si>
    <t>Możliwość zapłaty w ratach</t>
  </si>
  <si>
    <t>8.4.3.16</t>
  </si>
  <si>
    <t>Wybór płatności na jeden z kilku rachunków bankowych</t>
  </si>
  <si>
    <t>8.4.3.17</t>
  </si>
  <si>
    <t>Wydruk umowy zlecenia i umowy o dzieło z możliwością zmian standardowych wzorów</t>
  </si>
  <si>
    <t>8.4.3.18</t>
  </si>
  <si>
    <t>Wydruk rachunku do umowy wystawianego przez pracownika - automatyczne wyliczanie wartości wynagrodzenia, skąłdek zus, podatku ect na rachunku po wprowadeniukwoty brutto</t>
  </si>
  <si>
    <t>8.4.3.19</t>
  </si>
  <si>
    <t>Seryjne wprowadzanie umów zlecenia dla grup pracowników</t>
  </si>
  <si>
    <t>8.4.3.20</t>
  </si>
  <si>
    <t>Ewidencja umów organów stanowiących i naliczanie wynagrodzeń z innych tytułów (np. wynagrodzenia rady nadzorczej)</t>
  </si>
  <si>
    <t>8.4.3.21</t>
  </si>
  <si>
    <t>Ewidencja i rozliczanie umów o praktyki absolwenckie, stypendia</t>
  </si>
  <si>
    <t>8.4.3.22</t>
  </si>
  <si>
    <t>Możliwość rozliczania cudzoziemców wraz z deklaracją IFT-1 lub IFT-1R</t>
  </si>
  <si>
    <t>8.4.4</t>
  </si>
  <si>
    <t>Polecenia przelewów bankowych</t>
  </si>
  <si>
    <t>8.4.4.1</t>
  </si>
  <si>
    <t>Ewidencja standardowych poleceń przelewów oraz przelewów do ZUS i do US</t>
  </si>
  <si>
    <t>8.4.4.2</t>
  </si>
  <si>
    <t>Obsługa wielu rachunków firmowych</t>
  </si>
  <si>
    <t>8.4.4.3</t>
  </si>
  <si>
    <t>Generowanie przelewów z wynagrodzeń na podstawie list płac</t>
  </si>
  <si>
    <t>8.4.4.4</t>
  </si>
  <si>
    <t>Przygotowanie przelewów na inne jednostki na podstawie potrąceń pracowników (np. ubezpieczenia grupowe, składki członkowskie, zajęcia komornicze)</t>
  </si>
  <si>
    <t>8.4.4.5</t>
  </si>
  <si>
    <t>Automatyczne przelewy podatku dochodowego i zryczałtowanego</t>
  </si>
  <si>
    <t>8.4.4.6</t>
  </si>
  <si>
    <t>Przelewy do ZUS z tytułu składek na ubezpieczenia społeczne, zdrowotne oraz FP i FGŚP</t>
  </si>
  <si>
    <t>8.4.4.7</t>
  </si>
  <si>
    <t>Możliwość samodzielnego przygotowania dowolnego przelewu z wykorzystaniem biblioteki odbiorców</t>
  </si>
  <si>
    <t>8.4.4.8</t>
  </si>
  <si>
    <t>Grupowanie przelewów w paczkach z dnia</t>
  </si>
  <si>
    <t>8.4.4.9</t>
  </si>
  <si>
    <t>Wydruk polecenia przelewu na czystych kartkach lub nadruk treści na gotowych formularzach różnego typu</t>
  </si>
  <si>
    <t>8.4.4.10</t>
  </si>
  <si>
    <t>Wydruk zbiorczych przelewów różnego typu</t>
  </si>
  <si>
    <t>8.4.4.11</t>
  </si>
  <si>
    <t>Eksport przelewów do większości systemów bankowych</t>
  </si>
  <si>
    <t>8.5</t>
  </si>
  <si>
    <t>Raporty i zestawienia</t>
  </si>
  <si>
    <t>8.5.1</t>
  </si>
  <si>
    <t>Rozliczanie wynagrodzeń</t>
  </si>
  <si>
    <t>8.5.1.1</t>
  </si>
  <si>
    <t>Standardowe zbiorówki list płac wraz z zestawieniem przychodów (podatek), nominałów (do wypłaty w kasie) i całkowitych kosztów wynagrodzeń</t>
  </si>
  <si>
    <t>8.5.1.2</t>
  </si>
  <si>
    <t>Możliwość przygotowania własnych zestawień zbiorczych zgodnie z własnymi wymaganiami</t>
  </si>
  <si>
    <t>8.5.1.3</t>
  </si>
  <si>
    <t>Miesięczne zestawienia zaliczki na podatek dochodowy i zryczałtowany wraz z przygotowaniem przelewów do urzędu skarbowego</t>
  </si>
  <si>
    <t>8.5.1.4</t>
  </si>
  <si>
    <t>Roczne deklaracje PIT-4R i PIT-8AR</t>
  </si>
  <si>
    <t>8.5.1.5</t>
  </si>
  <si>
    <t>Możliwość elektronicznego podpisania i wysyłki przez internet rocznych rozliczeń firmy w postaci e-Deklaracji</t>
  </si>
  <si>
    <t>8.5.1.6</t>
  </si>
  <si>
    <t>Zestawienie ZUS zawierające w zwartej formie wszystkie dane do raportów ZUS</t>
  </si>
  <si>
    <t>8.5.1.7</t>
  </si>
  <si>
    <t>Współpraca z programem Płatnik ZUS poprzez bezpośrednie wywołanie programu wraz z zaimportowanymi raportami DRA, RCA, RZA, RSA</t>
  </si>
  <si>
    <t>8.5.1.8</t>
  </si>
  <si>
    <t>Oddzielne raporty ZUS dla właścicieli (DRA, RSA) uwzględniające okresy chorobowego</t>
  </si>
  <si>
    <t>8.5.1.9</t>
  </si>
  <si>
    <t>Możliwość ujęcia właścicieli, wspólników i osób współpracujących na raportach z pracownikami</t>
  </si>
  <si>
    <t>8.5.1.10</t>
  </si>
  <si>
    <t>Roczna informacja ZUS IWA</t>
  </si>
  <si>
    <t>8.5.1.11</t>
  </si>
  <si>
    <t>Zestawienie do NFZ o obniżonych składkach na ubezpieczenie zdrowotne</t>
  </si>
  <si>
    <t>8.5.1.12</t>
  </si>
  <si>
    <t>Współpraca z programem do elektronicznej wymiany danych z NFZ</t>
  </si>
  <si>
    <t>8.5.1.13</t>
  </si>
  <si>
    <t>Zestawienie do PFRON dotyczące refundacji składek ZUS i dofinansowania wynagrodzeń dla ZPChr i innych jednostek, zatrudniających osoby niepełnosprawne</t>
  </si>
  <si>
    <t>8.5.1.14</t>
  </si>
  <si>
    <t>Współpraca z systemem SOD PFRON poprzez automatyczne przesyłanie danych do formularzy WnD, INF D-P, WnU, INF U-P</t>
  </si>
  <si>
    <t>8.5.1.15</t>
  </si>
  <si>
    <t>Szczegółowe zestawienia dla GUS pozwalające na rzetelne wypełnienie formularzy DG-1, Z-02, Z-03, Z-05, Z-06, Z-12 i Z-14</t>
  </si>
  <si>
    <t>8.5.2</t>
  </si>
  <si>
    <t>Koszty wynagrodzeń</t>
  </si>
  <si>
    <t>8.5.2.1</t>
  </si>
  <si>
    <t>Zestawienie kosztów wynagrodzeń poszczególnych pracowników</t>
  </si>
  <si>
    <t>8.5.2.2</t>
  </si>
  <si>
    <t>Rozliczenie kosztów wynagrodzeń z podziałem na działy i zlecenia</t>
  </si>
  <si>
    <t>8.5.2.3</t>
  </si>
  <si>
    <t>Szczegółowe zestawienie kosztów pracy poszczególnych pracowników wyszczególniające każdy składnik wynagrodzenia w rozbiciu na przypisane zlecenia</t>
  </si>
  <si>
    <t>8.5.2.4</t>
  </si>
  <si>
    <t>W przypadku Agencji Pracy Tymczasowej możliwość generowania faktur obciążających kosztami pracy (wraz z marżą) poszczególnych klientów</t>
  </si>
  <si>
    <t>8.5.3</t>
  </si>
  <si>
    <t>Dekrety księgowe</t>
  </si>
  <si>
    <t>8.5.3.1</t>
  </si>
  <si>
    <t>Dekretacja list płac z uwzględnieniem kosztów rodzajowych (konta grupy 4)</t>
  </si>
  <si>
    <t>8.5.3.2</t>
  </si>
  <si>
    <t>Szczegółowa dekretacja kosztów wynagrodzeń z podziałem na MPK i centra zysków w ramach kosztów rodzajowych</t>
  </si>
  <si>
    <t>8.5.3.3</t>
  </si>
  <si>
    <t>Szczegółowa dekretacja kosztów według miejsca powstawania na konta grupy 5</t>
  </si>
  <si>
    <t>8.5.3.4</t>
  </si>
  <si>
    <t>Eksport dekretów księgowych do popularnych systemów finansowo-księgowych</t>
  </si>
  <si>
    <t>8.5.4</t>
  </si>
  <si>
    <t>Analiza płac</t>
  </si>
  <si>
    <t>8.5.4.1</t>
  </si>
  <si>
    <t>Plan i wykorzystanie funduszu zaangażowania środków w poszczególnych działach</t>
  </si>
  <si>
    <t>8.5.4.2</t>
  </si>
  <si>
    <t>Zestawienie planu i zatrudnienia na stanowiskach z wyszczególnieniem wakatów</t>
  </si>
  <si>
    <t>8.5.4.3</t>
  </si>
  <si>
    <t>Symulacja naliczenia dowolnej listy płac</t>
  </si>
  <si>
    <t>8.5.4.4</t>
  </si>
  <si>
    <t>Zestawienie zabezpieczenia budżetu na wynagrodzenia, czyli planowane miesięczne koszty zakładu obliczone na podstawie angaży</t>
  </si>
  <si>
    <t>8.5.5</t>
  </si>
  <si>
    <t>Zestawienia kadrowe</t>
  </si>
  <si>
    <t>8.5.5.1</t>
  </si>
  <si>
    <t>Zestawienia zbiorcze danych wprowadzanych we wszystkich ewidencjach</t>
  </si>
  <si>
    <t>8.5.5.2</t>
  </si>
  <si>
    <t>Zestawienia zbliżających się terminów badań okresowych, kursów BHP, orzeczeń o stopniu niepełnosprawności i umów o pracę na czas określony</t>
  </si>
  <si>
    <t>8.5.5.3</t>
  </si>
  <si>
    <t>Zestawienia upływających okresów: stażu pracy, nagrody jubileuszowej i lat do urlopu z podaniem konkretnej daty</t>
  </si>
  <si>
    <t>8.5.5.4</t>
  </si>
  <si>
    <t>Informacja o stanie zatrudnienia z wyszczególnieniem osób przyjętych i zwolnionych</t>
  </si>
  <si>
    <t>8.5.5.5</t>
  </si>
  <si>
    <t>Miesięczna i roczna informacja o zatrudnieniu z wyliczeniem wskaźnika zatrudnienia osób niepełnosprawnych</t>
  </si>
  <si>
    <t>8.5.5.6</t>
  </si>
  <si>
    <t>Możliwość przygotowania własnych dokumentów np. karta obiegowa, protokół przekazania, wszelkie oświadczenia i zobowiązania</t>
  </si>
  <si>
    <t>8.5.5.7</t>
  </si>
  <si>
    <t>Zestawienia według różnych kryteriów (dobieranych z listy przez użytkownika)</t>
  </si>
  <si>
    <t>8.5.5.8</t>
  </si>
  <si>
    <t>Wstępnie przygotowana duża ilość przydatnych zestawień</t>
  </si>
  <si>
    <t>8.5.5.9</t>
  </si>
  <si>
    <t>Konfiguracja własnych zestawień zawierających wprowadzone informacje kadrowe</t>
  </si>
  <si>
    <t>8.5.5.10</t>
  </si>
  <si>
    <t>Konfiguracja własnych zestawień zawierających jednocześnie informacje kadrowe i płacowe</t>
  </si>
  <si>
    <t>8.5.5.11</t>
  </si>
  <si>
    <t>Możliwość zadania dowolnych kryteriów wyboru względem zawartości wybranych składników</t>
  </si>
  <si>
    <t>8.5.5.12</t>
  </si>
  <si>
    <t>Różne podziały i grupowanie pozycji zestawienia, również wg zawartości wybranego pola</t>
  </si>
  <si>
    <t>8.5.5.13</t>
  </si>
  <si>
    <t>Eksport zestawień do pliku w formacie akceptowanym przez inne zewnętrzne systemy i możliwość dalszej obróbki np. w programach Access czy Excel</t>
  </si>
  <si>
    <t>8.5.5.14</t>
  </si>
  <si>
    <t>Możliwość wykonania praktycznie dowolnego zestawienia z danych wprowadzonych w systemie</t>
  </si>
  <si>
    <t>8.5.5.15</t>
  </si>
  <si>
    <t>Wstępnie przygotowane funkcje w bazie ułatwiające budowanie raportów</t>
  </si>
  <si>
    <t>8.5.5.16</t>
  </si>
  <si>
    <t>Pobieranie z internetu definicji przykładowych raportów oraz raportów wykorzystywanych przez innych</t>
  </si>
  <si>
    <t>8.5.5.17</t>
  </si>
  <si>
    <t>Możliwość ustalenia własnej makiety wydruku zestawienia</t>
  </si>
  <si>
    <t>8.5.5.18</t>
  </si>
  <si>
    <t>Wybór zawartości dowolnych pól tekstowych na podstawie własnych zapytań SQL</t>
  </si>
  <si>
    <t>8.5.5.19</t>
  </si>
  <si>
    <t>Możliwość publikowania własnych raportów w portalu dla pracowników lub kierowników</t>
  </si>
  <si>
    <t>8.5.6</t>
  </si>
  <si>
    <t>Wydruki</t>
  </si>
  <si>
    <t>8.5.6.1</t>
  </si>
  <si>
    <t>Możliwość przesyłania wszelkich wydruków pocztą elektroniczną w formie załącznika w standardzie HTML lub PDF</t>
  </si>
  <si>
    <t>8.5.6.2</t>
  </si>
  <si>
    <t>Możliwość tłumaczenia wydruków na dowolny język</t>
  </si>
  <si>
    <t>8.5.6.3</t>
  </si>
  <si>
    <t>Obok wydruków rozbudowanych graficznie (stopnie szarości, kolory) dostępne również wydruki zoptymalizowane pod kątem oszczędności tonera lub tuszu w drukarce</t>
  </si>
  <si>
    <t>8.5.6.4</t>
  </si>
  <si>
    <t>Automatyczny przegląd przygotowanego dokumentu z możliwością edycji bezpośrednio przed wydrukiem</t>
  </si>
  <si>
    <t>8.5.6.5</t>
  </si>
  <si>
    <t>Dziennik wydruków ewidencjonujący przygotowane raporty i zestawienia</t>
  </si>
  <si>
    <t>8.6</t>
  </si>
  <si>
    <t>Rozliczenia końcowe</t>
  </si>
  <si>
    <t>8.6.1</t>
  </si>
  <si>
    <t>Zakończenie umowy</t>
  </si>
  <si>
    <t>8.6.1.1</t>
  </si>
  <si>
    <t>Podpowiedź trybu i podstawy prawnej z biblioteki dostępnych sposobów ustania stosunku pracy</t>
  </si>
  <si>
    <t>8.6.1.2</t>
  </si>
  <si>
    <t>Druki porozumienia stron oraz rozwiązania umowy za i bez wypowiedzenia</t>
  </si>
  <si>
    <t>8.6.1.3</t>
  </si>
  <si>
    <t>Estetyczny druk świadectwa pracy uwzględniający wszystkie niezbędne informacje, m.in. wykorzystany urlop wypoczynkowy i wypłacony ekwiwalent za urlop, wykorzystane inne nieobecności i okresy nieskładkowe, potrącenia komornicze, informacje uzupełniające</t>
  </si>
  <si>
    <t>8.6.1.4</t>
  </si>
  <si>
    <t>Współpraca z programem Płatnik ZUS przy wypełnianiu druku wyrejestrowania z ubezpieczeń (ZWUA)</t>
  </si>
  <si>
    <t>8.6.2</t>
  </si>
  <si>
    <t>Kartoteki dochodów i wynagrodzeń</t>
  </si>
  <si>
    <t>8.6.2.1</t>
  </si>
  <si>
    <t>Kartoteki dochodowe zgodne z obowiązującymi wzorami</t>
  </si>
  <si>
    <t>8.6.2.2</t>
  </si>
  <si>
    <t>Możliwość wglądu w kartoteki już bezpośrednio po naliczaniu</t>
  </si>
  <si>
    <t>8.6.2.3</t>
  </si>
  <si>
    <t>Możliwość ustalenia składników drukowanych na oddzielnych kartotekach wynagrodzeń</t>
  </si>
  <si>
    <t>8.6.2.4</t>
  </si>
  <si>
    <t>Roczne rozliczenia dochodów pracowników PIT-11 i PIT-40</t>
  </si>
  <si>
    <t>8.6.2.5</t>
  </si>
  <si>
    <t>Formularze rozliczeń innych dochodów (PIT-8C, PIT-8S, PIT-R) oraz rozliczenia cudzoziemców (IFT-1, IFT-1R)</t>
  </si>
  <si>
    <t>8.6.2.6</t>
  </si>
  <si>
    <t>Możliwość elektronicznego podpisania i wysyłki przez internet rocznych rozliczeń pracowników w postaci e-Deklaracji</t>
  </si>
  <si>
    <t>8.6.2.7</t>
  </si>
  <si>
    <t>Prosty sposób przygotowania seryjnych wydruków kartotek i deklaracji PIT bez uciążliwego przekładania kartek w drukarce</t>
  </si>
  <si>
    <t>8.6.2.8</t>
  </si>
  <si>
    <t>Możliwość seryjnego podpisywania i wysyłki jednocześnie wszystkich przygotowanych e-Deklaracji</t>
  </si>
  <si>
    <t>8.6.2.9</t>
  </si>
  <si>
    <t>Inne druki dla pracowników</t>
  </si>
  <si>
    <t>8.6.2.10</t>
  </si>
  <si>
    <t>Zaświadczenie o zatrudnieniu z różnymi informacjami dodatkowymi</t>
  </si>
  <si>
    <t>8.6.2.11</t>
  </si>
  <si>
    <t>Uniwersalne zaświadczenie o zarobkach</t>
  </si>
  <si>
    <t>8.6.2.12</t>
  </si>
  <si>
    <t>Indywidualne lub seryjne druki informacji, zawierających dane z formularza ZUS RMUA</t>
  </si>
  <si>
    <t>8.6.2.13</t>
  </si>
  <si>
    <t>Formularz ZUS Rp-7 dla pracowników przechodzących na emeryturę</t>
  </si>
  <si>
    <t>8.6.2.14</t>
  </si>
  <si>
    <t>Wniosek o wydanie EKUZ, zaświadczenia A1 i E101 dla pracowników wyjeżdżających za granicę</t>
  </si>
  <si>
    <t>8.6.2.15</t>
  </si>
  <si>
    <t>Dziennik wydruków ewidencjonujący wykonane dokumenty dla pracownika</t>
  </si>
  <si>
    <t>8.6.2.16</t>
  </si>
  <si>
    <t>Dostosowanie standardowych wzorów dokumentów do własnych potrzeb</t>
  </si>
  <si>
    <t>8.6.2.17</t>
  </si>
  <si>
    <t>Możliwość przygotowania własnych dokumentów potrzebnych w danej firmie, np. karta obiegowa, protokół przekazania, wszelkie oświadczenia i zobowiązania</t>
  </si>
  <si>
    <t>8.6.2.18</t>
  </si>
  <si>
    <t>Udostępnianie przygotowanych druków (np. PITy, paski, zaświadczenia) w portalu dla pracowników</t>
  </si>
  <si>
    <t>8.7</t>
  </si>
  <si>
    <t>ONBOARDING (Wszystkie niezbędne funkcje do efektywnego wdrażania nowych pracowników w kulturę firmy.)</t>
  </si>
  <si>
    <t>8.7.1</t>
  </si>
  <si>
    <t>Panel dla pracownika z widokiem wszystkich spotkań, szkoleń i zadań do zrealizowania w okresie onboardingu. Zawierający powitanie pracownika, dane do kluczowych osób i funkcji w organizacji, potrzebne dokumenty etc.</t>
  </si>
  <si>
    <t>8.7.2</t>
  </si>
  <si>
    <t>Tworzenie dowolnej ilości ścieżek onboardingu i przypisywanie ich do stanowisk i pracowników.</t>
  </si>
  <si>
    <t>8.7.3</t>
  </si>
  <si>
    <t>Tworzenie zakładek z różnymi rodzajami dokumentacji: regulaminy, procedury, materiały szkoleniowe, etc.</t>
  </si>
  <si>
    <t>8.7.4</t>
  </si>
  <si>
    <t>Ustalanie dowolnych kroków jakie ma wykonać pracownik w ścieżce onboardingowej.</t>
  </si>
  <si>
    <t>8.7.5</t>
  </si>
  <si>
    <t xml:space="preserve">Baza zadań- Listy zadań -przypisywanie zadania do pracownika, przełożonego lub innych pracowników. </t>
  </si>
  <si>
    <t>8.7.6</t>
  </si>
  <si>
    <t>Powiadomienia o zadaniach dla wszystkich zaangażowanych w proces.</t>
  </si>
  <si>
    <t>8.7.7</t>
  </si>
  <si>
    <t>Możliwość dodawania i usuwania szkoleń.</t>
  </si>
  <si>
    <t>8.7.8</t>
  </si>
  <si>
    <t>Generowanie zaproszenia na szkolenie – wysyłka mailem.</t>
  </si>
  <si>
    <t>8.7.9</t>
  </si>
  <si>
    <t>Możliwość edytowania: dodawanie i usuwania materiałów szkoleniowych.</t>
  </si>
  <si>
    <t>8.7.10</t>
  </si>
  <si>
    <t>Monitorowanie zaangażowania (postępu realizacji ścieżki onboardingowej).</t>
  </si>
  <si>
    <t>8.7.11</t>
  </si>
  <si>
    <t>Dostępne dla pracownika, opiekuna, przełożonego, działu HR.</t>
  </si>
  <si>
    <t>8.7.12</t>
  </si>
  <si>
    <t>Ankieta oceny procesu adaptacji – uruchamiana automatycznie i wysłanie komunikatu mailem.</t>
  </si>
  <si>
    <t>8.7.13</t>
  </si>
  <si>
    <t>Powiadomienia i alerty wysyłane do pracowników zaangażowanych w proces.</t>
  </si>
  <si>
    <t>8.7.14</t>
  </si>
  <si>
    <t>Integracja z kalendarzem pracowników.</t>
  </si>
  <si>
    <t>8.8</t>
  </si>
  <si>
    <t>OPISY STANOWISK (Wszystkie niezbędne funkcje do zarządzania opisami stanowisk.)</t>
  </si>
  <si>
    <t>8.8.1</t>
  </si>
  <si>
    <t>Tworzenie szablonów stanowisk.</t>
  </si>
  <si>
    <t>8.8.2</t>
  </si>
  <si>
    <t>Przypisywanie opisów stanowisk do pracowników.</t>
  </si>
  <si>
    <t>8.8.3</t>
  </si>
  <si>
    <t>Akceptacja przypisanych opisów stanowisk – przez pracownika i przełożonego.</t>
  </si>
  <si>
    <t>8.8.4</t>
  </si>
  <si>
    <t>Tworzenie ścieżek kariery – opis wymagań.</t>
  </si>
  <si>
    <t>8.9</t>
  </si>
  <si>
    <t>MBO - ZARZĄDZANIE PRZEZ CELE (Wszystkie niezbędne funkcje do zarządzania celami dla pracowników, działów i całej organizacji.</t>
  </si>
  <si>
    <t>8.9.1</t>
  </si>
  <si>
    <t>Ustalanie i przypisywanie celów do pracowników, działów i całej firmy. Możliwość kaskadowania celów.</t>
  </si>
  <si>
    <t>8.9.2</t>
  </si>
  <si>
    <t>Tworzenie bazy celów wg rodzajów celów, komórek organizacyjnych grup pracowniczych etc.</t>
  </si>
  <si>
    <t>8.9.3</t>
  </si>
  <si>
    <t>Określanie oczekiwanych rezultatów, wskaźników i wag do poszczególnych celów i wskaźników.</t>
  </si>
  <si>
    <t>8.9.4</t>
  </si>
  <si>
    <t>Ustalanie okresów wyznaczania celów dla poszczególnych grup pracowników, działów etc.(kwartał, półrocze, rok).</t>
  </si>
  <si>
    <t>8.9.5</t>
  </si>
  <si>
    <t>Filtrowanie celów i wykonywanie zestawień wyznaczonych celów.</t>
  </si>
  <si>
    <t>8.9.6</t>
  </si>
  <si>
    <t>Akceptacja celów – poziom n+1 (bezpośredni przełożony) i n+2 (przełożony drugiego stopnia).</t>
  </si>
  <si>
    <t>8.9.7</t>
  </si>
  <si>
    <t>Monitorowanie stopnia realizacji celów - informacja zwrotna po spotkaniach monitorujących z przełożonym.</t>
  </si>
  <si>
    <t>8.9.8</t>
  </si>
  <si>
    <t>Aktulizacja postepu realizacji celów.</t>
  </si>
  <si>
    <t>8.9.9</t>
  </si>
  <si>
    <t>Możliwość modyfikowania celów - W dowolnym czasie po odblokowaniu przez HR/do czasu zablokowania przez HR .</t>
  </si>
  <si>
    <t>8.9.10</t>
  </si>
  <si>
    <t>Rozliczanie celów - Ocena stopnia realizacji celów, akceptacja przez n+1 i n+2.</t>
  </si>
  <si>
    <t>8.9.11</t>
  </si>
  <si>
    <t>Raportowanie wyników, stopnia realizacji celów, etapów wyznaczenia i rozliczenia celów.</t>
  </si>
  <si>
    <t>8.9.12</t>
  </si>
  <si>
    <t>Powiadomienia i alerty wysyłane do pracowników zaangażowanych w proces. (np. przypomnienie o zbliżającym się terminie wyznaczenia/rozliczenia celów).</t>
  </si>
  <si>
    <t>8.9.13</t>
  </si>
  <si>
    <t>Archiwizacja celów z poprzednich okresów rozliczeniowych. Historia realizacji celów pracownika.</t>
  </si>
  <si>
    <t>8.10</t>
  </si>
  <si>
    <t>SZKOLENIA (Wszystkie niezbędne funkcje do pełnej archiwizacji projektów szkoleniowych i ich prowadzenia, od ich zaplanowania aż po końcową ewaluację.)</t>
  </si>
  <si>
    <t>8.10.1</t>
  </si>
  <si>
    <t xml:space="preserve">Planowanie i ewidencjonowanie przeprowadzonych w organizacji szkoleń. </t>
  </si>
  <si>
    <t>8.10.2</t>
  </si>
  <si>
    <t>Zbieranie potrzeb szkoleniowych.</t>
  </si>
  <si>
    <t>8.10.3</t>
  </si>
  <si>
    <t>Tworzenie planów i budżetu szkoleń w oparciu o potrzeby uczestników.</t>
  </si>
  <si>
    <t>8.10.4</t>
  </si>
  <si>
    <t>Automatyczne informowanie przełożonych o zaakceptowanym budżecie szkoleń dla ich działu.</t>
  </si>
  <si>
    <t>8.10.5</t>
  </si>
  <si>
    <t>Obsługa zgłoszeń na szkolenia: generowanie wniosku, ustalanie ścieżki akceptacji wniosków na podstawie planu szkoleń i poza planem szkoleń, zdalna akceptacja przez przełożonych.</t>
  </si>
  <si>
    <t>8.10.6</t>
  </si>
  <si>
    <t>Przypisywanie budżet do odpowiedniego MPK , automatyczne rozliczanie kosztów uczestnictwa i stopnia wykorzystania budżetu, tworzenie raportu dla działu kontrolingu z wykorzystania budżetu</t>
  </si>
  <si>
    <t>8.10.7</t>
  </si>
  <si>
    <t>Generowanie umów szkoleniowych.</t>
  </si>
  <si>
    <t>8.10.8</t>
  </si>
  <si>
    <t>Organizowanie szkoleń.</t>
  </si>
  <si>
    <t>8.10.9</t>
  </si>
  <si>
    <t>Tworzenie bazy/katalogu szkoleń aktywnych.</t>
  </si>
  <si>
    <t>8.10.10</t>
  </si>
  <si>
    <t>Planowanie grafiku szkoleń.</t>
  </si>
  <si>
    <t>8.10.11</t>
  </si>
  <si>
    <t xml:space="preserve">Organizowanie szkoleń wewnętrznych w trybie otwartym i zamkniętym.  </t>
  </si>
  <si>
    <t>8.10.12</t>
  </si>
  <si>
    <t>Ustawianie ważności szkoleń, ilości uczestników, tworzenie list rezerwowych.</t>
  </si>
  <si>
    <t>8.10.13</t>
  </si>
  <si>
    <t>Definiowanie grupy odbiorców.</t>
  </si>
  <si>
    <t>8.10.14</t>
  </si>
  <si>
    <t>Możliwość samodzielnego (przez pracowników) zapisywania się na szkolenia.</t>
  </si>
  <si>
    <t>8.10.15</t>
  </si>
  <si>
    <t>Wysyłanie zaproszeń i powiadomień do uczestników (o organizowanych szkoleniach, o wszelkich zmianach związanych z wydarzeniem, o zbliżającym się terminie).</t>
  </si>
  <si>
    <t>8.10.16</t>
  </si>
  <si>
    <t>Platforma do szkoleń online – e-learning.</t>
  </si>
  <si>
    <t>8.10.17</t>
  </si>
  <si>
    <t>Tworzenie ankiet przed i poszkoleniowych. Tworzenie testów wiedzy. (współpraca z Modułem „Ankiety dla pracowników”.</t>
  </si>
  <si>
    <t>8.10.18</t>
  </si>
  <si>
    <t>Przypisywanie ankiet do szkolenia i automatyczne zbieranie wyników.</t>
  </si>
  <si>
    <t>8.10.19</t>
  </si>
  <si>
    <t>Tworzenie i załączanie materiałów szkoleniowych.</t>
  </si>
  <si>
    <t>8.10.20</t>
  </si>
  <si>
    <t>Forum wymiany doświadczeń dla uczestników szkolenia.</t>
  </si>
  <si>
    <t>8.10.21</t>
  </si>
  <si>
    <t>Ewaluacja szkoleń - tworzenie szablonów ankiet ewaluacyjnych.</t>
  </si>
  <si>
    <t>8.10.22</t>
  </si>
  <si>
    <t>Automatyczne uruchamianie  ankiet ewaluacyjnych dla uczestników oceniających szkolenie, trenera i organizację</t>
  </si>
  <si>
    <t>8.10.23</t>
  </si>
  <si>
    <t>Tworzenie bazy dostawców szkoleniowych z opcją ich oceny i porównywania.</t>
  </si>
  <si>
    <t>8.10.24</t>
  </si>
  <si>
    <t>Archiwizacja informacji o szkoleniach i kursach odbytych w organizacji przez pracownika, tworzenie historii jego rozwoju.</t>
  </si>
  <si>
    <t>8.10.25</t>
  </si>
  <si>
    <t>Bazy szkoleń zrealizowanych z danymi statystycznymi.</t>
  </si>
  <si>
    <t>8.10.26</t>
  </si>
  <si>
    <t>Archiwizacja materiałów szkoleniowych.</t>
  </si>
  <si>
    <t>8.10.27</t>
  </si>
  <si>
    <t>Tworzenie raportów i analiz zarządczych.</t>
  </si>
  <si>
    <t>8.10.28</t>
  </si>
  <si>
    <t>Dostarczanie informacji o możliwościach i ograniczeniach budżetowych.</t>
  </si>
  <si>
    <t>8.10.29</t>
  </si>
  <si>
    <t>Generowanie raportów statystycznych, prezentacja w formie graficznej (o ilościach, rodzajach szkoleń, uczestnikach, stopniu wykorzystania budżetu szkoleń).</t>
  </si>
  <si>
    <t>8.11</t>
  </si>
  <si>
    <t>OCENY PRACOWNICZE (Wszystkie niezbędne funkcje do TworzeniA i prowadzenia różnego rodzaju ocen pracowniczych, badań kompetencji pracowników oraz analizowania wyników pozwalającego na podjęcie dalszych działań rozwojowych.)</t>
  </si>
  <si>
    <t>8.11.1</t>
  </si>
  <si>
    <t>Definiowanie rodzajów oceny. Tworzenie różnych systemów ocen pracowniczych 90, 180, 360 stopni, ocena potencjału 9 box, DC.</t>
  </si>
  <si>
    <t>8.11.2</t>
  </si>
  <si>
    <t>Definiowanie skali ocen.</t>
  </si>
  <si>
    <t>8.11.3</t>
  </si>
  <si>
    <t>Ustalanie listy pracowników do oceny i respondentów, ustalanie ról: samoocena, przełożony, współpracownik, podwładny.</t>
  </si>
  <si>
    <t>8.11.4</t>
  </si>
  <si>
    <t>Ustawienie harmonogramu badania.</t>
  </si>
  <si>
    <t>8.11.5</t>
  </si>
  <si>
    <t>Ustawianie dostępu do wyników badania.</t>
  </si>
  <si>
    <t>8.11.6</t>
  </si>
  <si>
    <t>Możliwość przygotowania profili stanowiskowych, bazy kompetencji, formularzy oceny.</t>
  </si>
  <si>
    <t>8.11.7</t>
  </si>
  <si>
    <t>Ocena kompetencji - zarządzanie bazą kompetencji - możliwość tworzenie profili kompetencyjnych, które pozwalają na analizę luk kompetencyjnych i ustalenie potrzeb szkoleniowych czy innych działań rozwojowych.</t>
  </si>
  <si>
    <t>8.11.8</t>
  </si>
  <si>
    <t>Ustalanie cyklicznych i spontanicznych spotkań  feedbackowych/rozwojowych.</t>
  </si>
  <si>
    <t>8.11.9</t>
  </si>
  <si>
    <t>Tworzenie agendy. Planowanie spotkań. Dzielenie się agendą spotkania z pracownikiem. Synchronizacja z kalendarzem.</t>
  </si>
  <si>
    <t>8.11.10</t>
  </si>
  <si>
    <t>Tworzenie szablonów agendy pozwalających na ujednolicenie cyklicznych spotkań 1 na 1.</t>
  </si>
  <si>
    <t>8.11.11</t>
  </si>
  <si>
    <t>Możliwość tworzenia notatek ze spotkania.</t>
  </si>
  <si>
    <t>8.11.12</t>
  </si>
  <si>
    <t>Możliwość archiwizowania spotkań.</t>
  </si>
  <si>
    <t>8.11.13</t>
  </si>
  <si>
    <t xml:space="preserve">Tworzenie i wysyłanie zaproszeń i powiadomień (np.. O zbliżającym się terminie realizacji samooceny, oceny, akceptacji ocent etc.) do pracowników. </t>
  </si>
  <si>
    <t>8.11.14</t>
  </si>
  <si>
    <t xml:space="preserve">Tworzenie indywidualnych planów rozwoju. </t>
  </si>
  <si>
    <t>8.11.15</t>
  </si>
  <si>
    <t>8.11.16</t>
  </si>
  <si>
    <t>8.11.17</t>
  </si>
  <si>
    <t>Archiwizacja ocen z poprzednich okresów rozliczeniowych. Historia ocen pracownika.</t>
  </si>
  <si>
    <t>8.12</t>
  </si>
  <si>
    <t>FIRMOWE DOCENIANIE (Narzędzie do budowania kultury pozytywnego feedbacku.)</t>
  </si>
  <si>
    <t>8.12.1</t>
  </si>
  <si>
    <t xml:space="preserve">Narzędzie do udzielania pozytywnej informacji dzielonej między pracownikami. Możliwość otwartej i wzajemnej oceny członków zespołu -Możliwość generowania pochwał publicznych, widoczne dla całej organizacji. </t>
  </si>
  <si>
    <t>8.12.2</t>
  </si>
  <si>
    <t xml:space="preserve">Możliwość wyrażenia uznania wobec kolegi/koleżanki z pracy (przyznanie punktów wraz komentarzem). </t>
  </si>
  <si>
    <t>8.12.3</t>
  </si>
  <si>
    <t>Informowanie pracownika o przyznaniu „docenienia”.</t>
  </si>
  <si>
    <t>8.12.4</t>
  </si>
  <si>
    <t>Podsumowanie i raportowanie.</t>
  </si>
  <si>
    <t>8.12.5</t>
  </si>
  <si>
    <t>Baza do doceniania: Kto, Komu, Za co (kategorie), Ile punktów).</t>
  </si>
  <si>
    <t>8.13</t>
  </si>
  <si>
    <t>ANKIETY I TESTY (Wszystkie niezbędne funkcje do tworzenia dowolnych ankiet i testów z kompleksową obsługą i raportowaniem.)</t>
  </si>
  <si>
    <t>8.13.1</t>
  </si>
  <si>
    <t>Badanie zaangażowania i satysfakcji pracowników.</t>
  </si>
  <si>
    <t>8.13.2</t>
  </si>
  <si>
    <t>Tworzenie ankiet badających poziom zadowolenia pracowników (wszystkich lub określonych grup) w wybranych obszarach – określanie grupy docelowej.</t>
  </si>
  <si>
    <t>8.13.3</t>
  </si>
  <si>
    <t>Możliwość tworzenia ankiet cyklicznych np. NPS Pracodawcy.</t>
  </si>
  <si>
    <t>8.13.4</t>
  </si>
  <si>
    <t>Wyniki generowane automatycznie zaraz po zakończeniu badania.</t>
  </si>
  <si>
    <t>8.13.5</t>
  </si>
  <si>
    <t>Możliwość określania dla kogo są widoczne wyniki.</t>
  </si>
  <si>
    <t>8.13.6</t>
  </si>
  <si>
    <t>Tworzenie i wysyłanie zaproszeń i powiadomień do pracowników.</t>
  </si>
  <si>
    <t>8.13.7</t>
  </si>
  <si>
    <t xml:space="preserve">Tworzenie raportów analitycznych - wyniki według działów, stanowisk etc. </t>
  </si>
  <si>
    <t>8.13.8</t>
  </si>
  <si>
    <t>Tworzenie różnych rodzajów ankiet i testów np. do zbierania opinii, Exit Interwiev, do przeprowadzenia głosowań - wyborów.</t>
  </si>
  <si>
    <t>8.13.9</t>
  </si>
  <si>
    <t>Tworzenie różnych formatów pytań z różnymi typami odpowiedzi  - zamknięte, otwarte,  wielokrotnego, jednego wyboru etc.</t>
  </si>
  <si>
    <t>8.13.10</t>
  </si>
  <si>
    <t>Ustalanie grupy respondentów.</t>
  </si>
  <si>
    <t>8.13.11</t>
  </si>
  <si>
    <t>Wysyłanie zaproszeń i powiadomień.</t>
  </si>
  <si>
    <t>8.13.12</t>
  </si>
  <si>
    <t>Możliwość ustawiania czas trwania ankiety, na ukończenie testu.</t>
  </si>
  <si>
    <t>8.13.13</t>
  </si>
  <si>
    <t>Raportowanie i pokazywanie statystyk (także w formie graficznej).</t>
  </si>
  <si>
    <t>8.13.14</t>
  </si>
  <si>
    <t>Możliwość udostępniania wyników do przełożonych pracowników lub innych wybranych osób.</t>
  </si>
  <si>
    <t>8.13.15</t>
  </si>
  <si>
    <t>Export wyników do xls.</t>
  </si>
  <si>
    <t>8.13.16</t>
  </si>
  <si>
    <t>Ustalanie grupy respondentów - segmentowanie odbiorców ankiet wg stanowiska, działu,</t>
  </si>
  <si>
    <t>8.13.17</t>
  </si>
  <si>
    <t>Wysyłanie zaproszeń i powiadomień. Personalizacja treści.</t>
  </si>
  <si>
    <t>8.13.18</t>
  </si>
  <si>
    <t>Funkcja anonimowej ankiety.</t>
  </si>
  <si>
    <t>8.13.19</t>
  </si>
  <si>
    <t>W testach możliwość oznaczania prawidłowej odpowiedzi, ustawiania punktacji i monitorowania zdawalności testów.</t>
  </si>
  <si>
    <t>8.13.20</t>
  </si>
  <si>
    <t>8.13.21</t>
  </si>
  <si>
    <t>Archiwizacja przeprowadzonych ankiet i testów.</t>
  </si>
  <si>
    <t>8.14</t>
  </si>
  <si>
    <t>PULPIT MENEDŻERA (Wszystkie niezbędne funkcje do wyliczania i prezentacji kluczowych wskaźników HR.)</t>
  </si>
  <si>
    <t>8.14.1</t>
  </si>
  <si>
    <t>Wskaźniki - wyliczanie ustalonych wskaźników HR oraz ich prezentacja np. w formie wykresów pozwalająca ocenić jak zmieniały się wartości wybranych wskaźników w czasie (fluktuacja, FTE, absencja, urlopy, godziny nadliczbowe etc.</t>
  </si>
  <si>
    <t>8.14.2</t>
  </si>
  <si>
    <t>Analizy płacowe i budżet wynagrodzeń</t>
  </si>
  <si>
    <t>8.14.3</t>
  </si>
  <si>
    <t>Tworzenie planów etatyzacji dla organizacji z podziałem na poszczególne obszary i komórki organizacyjne i budżetu wynagrodzeń. Analiza stopnia wykorzystania budżetu wynagrodzeń vs plan.</t>
  </si>
  <si>
    <t>8.15</t>
  </si>
  <si>
    <t xml:space="preserve">IDEA BOX </t>
  </si>
  <si>
    <t>8.15.1</t>
  </si>
  <si>
    <t>Narzędzie do zgłaszania przez pracowników problemów wewnątrz organizacji i pomysłów na ich usunięcie</t>
  </si>
  <si>
    <t>8.16</t>
  </si>
  <si>
    <t>Dla wszystkich modułów miękkiego HR:</t>
  </si>
  <si>
    <t>8.16.1</t>
  </si>
  <si>
    <t>Integracja z systemem  - Baza pracowników i struktura organizacyjna zintegrowana z systemem kadrowym – automatyczna integracja.</t>
  </si>
  <si>
    <t>8.16.2</t>
  </si>
  <si>
    <t>Zatwierdzanie (akceptacja) dokumentu w wersji elektronicznej -Zatwierdzenie w systemie tożsame z podpisem.</t>
  </si>
  <si>
    <t>8.16.3</t>
  </si>
  <si>
    <t>Profil HR, Pracownika i Menedżera - Odrębne widoki i uprawnienia dla trzech funkcji: pracownik, menedżer i HR. Definiowanie  uprawnień.
Self service - Profil pracownika ze wszystkimi najważniejszymi informacjami. Dostęp do aktualizacji własnych danych, informacji o szkoleniach i wynikach ocen, ankiet etc.</t>
  </si>
  <si>
    <t>8.16.4</t>
  </si>
  <si>
    <t>Możliwość dołączania dokumentów - Dołączanie i przechowywanie różnych dokumentów i notatek.</t>
  </si>
  <si>
    <t>8.16.5</t>
  </si>
  <si>
    <t>Raportowanie i export do xls.</t>
  </si>
  <si>
    <t>Bezpośredni import zdarzeń z systmu ACP (Alokacji Czasu Pracy)</t>
  </si>
  <si>
    <t>System musi mieć funkcjoanlność polegającą na wysyłaniu maila z powiadomieniem do użytkowników o braku uzupełnienia czasu pracy w określonych dniach. Parametrami tej funkcjonalności powinno być: którego dnia (tygodnia, miesiąca), o której godzinie, treść przypomnienia dla użytkowników, zakres dni w tył, za jakie mają być analizowane wpisy w ACP przy przypomnieniu.</t>
  </si>
  <si>
    <t>Funkcjonalność na portalu korporacyjnym pozwalająca pracownikom na samodzielne wykonywanie czynności związanych z ich danymi zawartymi w systemie ERP, co najmniej:
- sprawdzenie salda urlopowego
- złożenie wniosku o urlop
- składanie wniosków o delegację
- dostęp do ocen pracownika
- wydruk formularza RMUA.</t>
  </si>
  <si>
    <t>Integracja danych z systemu ACP</t>
  </si>
  <si>
    <t>Możliwość dostępu do Portalu przez pracowników z sieci wewnętrznej Ł.-PORT. Platformą technologiczną aplikacji udostępnianych na portalu korporacyjną ma być najbardziej popularne i najczęściej używane środowisko MS SharePoint.</t>
  </si>
  <si>
    <t>Możliwość zarządzania bieżącą listą zadań dla każdego pracownika Ł.-PORT na poziomie portalu korporacyjnego.</t>
  </si>
  <si>
    <t>Funkcjonalność pozwalająca na tworzenia szablonów dla dowolnych dokumentów sprzedażowych, jak: umowa sprzedaży, zamówienie sprzedaży, oferta sprzedaży, zapytanie ofertowe sprzedaży w szablonach Ł.-PORT.</t>
  </si>
  <si>
    <t>System musi dawać możliwość wglądu do modułu Zarządzania Projektami celem sprawdzenia informacji o stanie realizacji etapów i zadań określonych w umowie między Ł.-PORT a klientami z podziałem na statusy określone na poziomie modułu Zarządzania projektami</t>
  </si>
  <si>
    <t>Spisy spraw oraz rejestry według szablonów stosowanych w Ł.-PORT (minimalny zakres danych w spisie spraw określa Instrukcja gromadzenia, przechowywania i archiwizacji dokumentacji projektowej w Ł.-PORT).</t>
  </si>
  <si>
    <t xml:space="preserve">Umożliwienie automatycznego generowania (przesyłu) dowodów księgowych z modułu magazynowego do modułu finansowo księgowego. 
Operacja ta powinna mieć charakter odwracalny i powtarzalny.
</t>
  </si>
  <si>
    <t>Cały moduł obrotu mgazynowego powinien mieć możliwość odcięcia od zapisów finansowych (magazyn tylko ilościowy, bez rejestracji zdarzeń gospodarczych)</t>
  </si>
  <si>
    <t>Zapewnienie integracji z archiwum dla dokumentów / danych projektu (w rozwiązaniu PPM i  poprzez integrację z archiwum dokumentów).</t>
  </si>
  <si>
    <t>System musi posiadać funkcjonalność pozwalającą na zdefiniowanie wielu źródeł finansowania (projekty które mają dwóch sponsorów np.. prywatnego i publicznego).</t>
  </si>
  <si>
    <t>(o)</t>
  </si>
  <si>
    <t xml:space="preserve">Budowa systemu musi pozwalać na jego rozbudowę i modyfikację  w przyszłości przez przeszkolonych pracowników Zamawiającego. </t>
  </si>
  <si>
    <t>System musi posiadać funkcjonalność tworzenia własnych wzorów dokumentów przez Zamawiającego</t>
  </si>
  <si>
    <t xml:space="preserve"> System musi posiadać możliwość obsługi procesów biznesowych Zamawiającego </t>
  </si>
  <si>
    <t>Możliwość łatwego projektowania ścieżki dokumentu zarówno sekwencyjnie jak i równolegle.</t>
  </si>
  <si>
    <t>Możliwość definiowania parametrów jakościowych danego procesu, np. czasu na opiniowanie dokumentu dla każdego uczestnika procesu, z możliwością zdefiniowania alertów po przekroczeniu założonych parametrów</t>
  </si>
  <si>
    <t>Możliwość łatwej zmiany ścieżki dokumentu przez uprawnionego użytkownika w trakcie obiegu dokumentu ( np. cofnięcie zadania; przepisanie zadania na innego użytkownika)</t>
  </si>
  <si>
    <t>Możliwość automatycznego przekazywania zadania w przypadku zdefiniowanego zastępstwa (przez uczestnika procesu lub administratora) w przypadku nieobecności.</t>
  </si>
  <si>
    <t>Możliwość definiowania alertów - powiadomień kierowanych do użytkowników (np. w przypadku zaległości w opiniowaniu dokumentów)</t>
  </si>
  <si>
    <t>Możliwość wygenerowania raportów/ statystyk z przebiegu danego procesu (np. status dokumentu – na jakim etapie obiegu jest dany dokument, czas, wąskie gardła etc)</t>
  </si>
  <si>
    <t>Możliwość podglądu dokumentu będącego w obiegu na kolejnych krokach procesu</t>
  </si>
  <si>
    <t>System musi mieć możliwość obsługi podpisu elektronicznego (certyfikat z Active Directory)</t>
  </si>
  <si>
    <t>System umożliwia dodawanie uwag/komentarzy do dokumentu na każdym etapie jego obiegu. System posiada możliwość przechowywania historii wprowadzanych uwag/komentarzy</t>
  </si>
  <si>
    <t>Możliwość wydrukowania ścieżki akceptacji dokumentu (np. faktury z danymi jak: imię i nazwisko opiniującego, komentarze)</t>
  </si>
  <si>
    <t>System powinien mieć możliwość wprowadzenia do niego „Wykazu akt i spraw” (JRWA), by zgodnie z nim móc klasyfikować dokumenty i sprawy.  Czynności te powinny być możliwe do wykonania na każdym etapie obecności dokumentu w systemie</t>
  </si>
  <si>
    <t>System umożliwi modyfikację wprowadzonego wcześniej Wykazu Akt i Spraw. Wersje poprzednie wykazu muszą być archiwizowane</t>
  </si>
  <si>
    <t xml:space="preserve"> System musi uwzględniać przyjęty w Instytucie obieg dokumentów i czynności kancelaryjnych zdefiniowany w instrukcji "Obieg Kancelaryjny, zasady gromadzenia i archiwizowania dokumentów".</t>
  </si>
  <si>
    <t>Używana w systemie terminologia powinna być zrozumiała oraz zgodna z wewnętrznymi regulacjami</t>
  </si>
  <si>
    <t>Możliwość generowania rejestrów dokumentów w ramach spraw (spisów dokumentów sprawy) i w ramach segregatorów zawierających dokumentację nietworzącą akt spraw (rejestrów dokumentów jednorodnych)</t>
  </si>
  <si>
    <t>Możliwość wyodrębnienia wszystkich dokumentów i spraw oznaczonych klauzulą "tajemnica przedsiębiorstwa" w metryce dokumentu lub sprawy, za pomocą narzędzi filtrujących</t>
  </si>
  <si>
    <t>System powinien obsługiwać kody kreskowe</t>
  </si>
  <si>
    <t>System powinien umożliwić zaawansowane zarządzanie uprawnieniami do dokumentów i obiektów systemu</t>
  </si>
  <si>
    <t>Możliwość zarządzania dokumentacją zarchiwizowaną poprzez odpowiednie nadawanie uprawnień do wglądu, z zachowaniem pełnej kontroli nad udostępnianymi dokumentami (brak możliwości modyfikacji)</t>
  </si>
  <si>
    <t>System powinien umożliwić prowadzenie rejestru wydanych oryginałów dokumentów z Archiwum przy użyciu czytników kodów kreskowych lub innych narzędzi systemu</t>
  </si>
  <si>
    <t xml:space="preserve">Dokumenty jednorodne i sprawy posiadać będą dodatkowy podział na: -aktywne, -zakończone, -przekazane do innych k/o, -przekazane do archiwum lub o podobnym brzmieniu, jednak o tym samym znaczeniu </t>
  </si>
  <si>
    <t>System umożliwi definiowanie (oraz modyfikację zdefiniowanych) odrębnych metryk dla różnych typów dokumentów/spraw obsługiwanych przez system</t>
  </si>
  <si>
    <t>System musi umożliwiać powiązanie dokumentów w sprawy oraz ich sygnowanie znakiem sprawy</t>
  </si>
  <si>
    <t>System musi umożliwić akceptację i zatwierdzanie dokumentów elektronicznych oraz przekazywanie uwag dotyczących sprawy i przygotowywanego dokumentu</t>
  </si>
  <si>
    <t>System musi posiadać funkcjonalność powiadamiania użytkownika przy użyciu maila o wybranych zmianach zachodzących na jego koncie w systemie (m.in.: otrzymanie nowego dokumentu, przydzielenie sprawy itd.)</t>
  </si>
  <si>
    <t>System musi posiadać funkcjonalność śledzenia bieżącego statusu sprawy/procesu</t>
  </si>
  <si>
    <t>System musi posiadać funkcjonalność rejestrowania dokumentów przychodzących i wychodzących nieelektronicznych oraz elektronicznych</t>
  </si>
  <si>
    <t>System musi posiadać funkcjonalność rejestrowania dokumentu potwierdzającego dostarczenie go adresatowi (tzw. zwrotka)</t>
  </si>
  <si>
    <t>System musi posiadać możliwość wstrzymania/zawieszenia obiegu dokumentu i prowadzenia sprawy z podaniem przyczyny/uzasadnienia</t>
  </si>
  <si>
    <t>System musi posiadać możliwość odnotowywania zamknięcia sprawy</t>
  </si>
  <si>
    <t>System powinien wykryć i poinformować o ponownym zarejestrowaniu tego samego dokumentu (na podstawie pól metryki) aby nie dublować procesu obiegu dokumentu (np. dokument otrzymany faksem a następnie w wersji papierowej)</t>
  </si>
  <si>
    <t>System musi zapewnić funkcjonalność nadawania kategorii archiwalnej zgodnie z Wykazem Akt i Spraw</t>
  </si>
  <si>
    <t>System musi posiadać możliwość dołączania dokumentów lub obrazów dokumentów w formie skanów lub plików dowolnego typu (w tym też plików podpisanych elektronicznie)</t>
  </si>
  <si>
    <t>System powinien mieć możliwość wyświetlania zeskanowanych dokumentów oraz wyszukiwania lokalizacji ich wersji papierowych umieszczonych w składach chronologicznych</t>
  </si>
  <si>
    <t>System musi posiadać funkcjonalność odczytu kodów kreskowych z zeskanowanych dokumentów</t>
  </si>
  <si>
    <t>System musi posiadać funkcjonalność wyszukiwania użytkownika prowadzącego sprawę</t>
  </si>
  <si>
    <t>System musi posiadać funkcjonalność tworzenia przez uprawnionych użytkowników (nie są to administratorzy ról i uprawnień) listy osób, uprawnionych do dostępu do dokumentu/sprawy oraz mających prawa do odczytu bądź edycji</t>
  </si>
  <si>
    <t>Wszystkie załączniki oraz zawartość formularzy muszą być zabezpieczone przed nieautoryzowanym dostępem</t>
  </si>
  <si>
    <t>W Systemie musi być przechowywana informacja o osobie, która przydzieliła uprawnienia</t>
  </si>
  <si>
    <t>System musi przechowywać informację o użytkownikach, którzy otrzymali dostęp do dokumentu, oraz dawać możliwość generowania raportu o udzielonych dostępach</t>
  </si>
  <si>
    <t>System posiada możliwość wyodrębnienia i wydrukowania listy wszystkich dokumentów i spraw wg zadanych kryteriów (m.in. nr sprawy, nazwa kontrahenta, przedział czasowy)</t>
  </si>
  <si>
    <t>System musi mieć możliwość znakowania dokumentu klauzulą "Tajemnica przedsiębiorstwa ŁUKASIEWICZ_PORT"</t>
  </si>
  <si>
    <t xml:space="preserve">System będzie rejestrował wszystkie operacje w nim wykonywane przez jego użytkowników,  oraz dawał możliwość ich przeglądania przez Administratora, bądź innych upoważnionych użytkowników </t>
  </si>
  <si>
    <t>System umożliwi prowadzenie kartoteki kontrahentów (odbiorców, dostawców, partnerów, osób prywatnych) zawierających co najmniej następujące informacje:</t>
  </si>
  <si>
    <t>- identyfikator i nazwę kontrahenta</t>
  </si>
  <si>
    <t>- NIP, REGON</t>
  </si>
  <si>
    <t>- dane adresowe</t>
  </si>
  <si>
    <t>- dane kontaktowe (adres email, telefon, fax, osoba kontaktowa)</t>
  </si>
  <si>
    <t>- rodzaj kontrahenta (np. dostawca, odbiorca, instytucja, osoba prywatna itp.)</t>
  </si>
  <si>
    <t>- opis i uwagi dotyczące kontrahenta</t>
  </si>
  <si>
    <t>oraz umożliwiające:</t>
  </si>
  <si>
    <t>- zdefiniowania dodatkowych pól przez administratora zamawiającego</t>
  </si>
  <si>
    <t>możliwość przeszukiwania korespondencji, spraw, dokumentów w systemie po wielu kryteriach (np. wg teczek, segmentów znaku sprawy, dat, osób nadzorujących i odpowiedzialnych, kontrahentów w sprawie, tematu sprawy)</t>
  </si>
  <si>
    <t>System będzie posiadał funkcjonalność pełnotekstowego wyszukiwania informacji w zeskanowanych dokumentach (na podstawie mechanizmu OCR)</t>
  </si>
  <si>
    <t>System będzie posiadał funkcjonalność wstępnego uzupełnienia danych formularza na podstawie skanu OCR np. faktury</t>
  </si>
  <si>
    <t>System będzie posiadał możliwość łatwego cofnięcie obiegu dokumentu do kroku poprzedniego.</t>
  </si>
  <si>
    <t>System Umożliwia wersjonowanie danych formularza lub załączników</t>
  </si>
  <si>
    <t>System umożliwi definiowanie pól tekstowych na formularzu, zarówno krótkich (od 0 do 250 znaków) oraz długich (od 0 do co najmniej 2000 znaków)</t>
  </si>
  <si>
    <t>Podczas implementacji systemu wdrożone zostaną następujące procesy: obieg faktur, obieg wniosków zakupowych, monitorowanie podwójnego zatrudnienia, zgłoszenie utworu pracowniczego, ocena zgodności zamówienia, karta zgłoszenia projektowego. ( Każdy z procesów jest udokumnetowany przez Zamawiającego.</t>
  </si>
  <si>
    <t>System powinien umożliwiać wyodrębnienie/utworzenie elektronicznego repozytorium (archiwum) dla całej dokumentacji wprowadzonej do systemu, zdefiniowanego na podstawie przyjętego w spółce wykazu akt. (dokumentacja zostanie udostępniona zgodnie z SIWZ na wniosek Wykonawcy)</t>
  </si>
  <si>
    <t>Integracja z modułem kadrowym systemu ERP w zakresie przekazywania informacji o strukturze organizacyjnej oraz danych podstawowych pracowników i relacjach podległościowych. Zamawiający zapewni wsparcie oraz przygotowanie danych w umówionej formie (w trakcie wdrożenia) z posiadanego systemu kadrowego</t>
  </si>
  <si>
    <t>Integracja z systemem ERP w zakresie przekazywania podstawowych danych kontrahentów pomiędzy EOD/ERP. Zamawiający zapewni wsparcie oraz przygotowanie danych w umówionej formie (w trakcie wdrożenia) z posiadanego systemu ERP.</t>
  </si>
  <si>
    <r>
      <t>System powinien umożliwić automatyczne pobranie dokumentu ze zdefiniowanej skrzynki mailowej i  włączenie go do systemu obiegu dokumentów  (np. skrzynka mailowa do obsługi faksów)</t>
    </r>
    <r>
      <rPr>
        <sz val="14"/>
        <color rgb="FFFF0000"/>
        <rFont val="Roboto"/>
        <charset val="238"/>
      </rPr>
      <t xml:space="preserve"> </t>
    </r>
  </si>
  <si>
    <r>
      <t xml:space="preserve">Dokumenty muszą być zabezpieczone przed nieautoryzowanym dostępem osób trzecich </t>
    </r>
    <r>
      <rPr>
        <sz val="14"/>
        <color rgb="FFFF0000"/>
        <rFont val="Roboto"/>
        <charset val="238"/>
      </rPr>
      <t xml:space="preserve"> </t>
    </r>
    <r>
      <rPr>
        <sz val="14"/>
        <color rgb="FF000000"/>
        <rFont val="Roboto"/>
        <charset val="238"/>
      </rPr>
      <t>na każdym etapie ich obiegu (wprowadzanie, opracowanie, udostępnianie, przechowywanie, wysyłanie)</t>
    </r>
  </si>
  <si>
    <r>
      <t xml:space="preserve">Współpraca ze skanerami o paramatrach nie gorszych niż:  format a4 mono/kolor, rozdzielczość optyczna 600 dpi, ADF, dwustronny, szybkość w trybie czarno-białym przy rozdzielczości 300 dpi: 60 str na minutę, </t>
    </r>
    <r>
      <rPr>
        <sz val="14"/>
        <rFont val="Roboto"/>
        <charset val="238"/>
      </rPr>
      <t>pojemność podajnika automatycznego (ADF) 50 kartek</t>
    </r>
  </si>
  <si>
    <t>14.1</t>
  </si>
  <si>
    <t>14.2</t>
  </si>
  <si>
    <t>14.3</t>
  </si>
  <si>
    <t>14.4</t>
  </si>
  <si>
    <t>14.5</t>
  </si>
  <si>
    <t>14.6</t>
  </si>
  <si>
    <t>14.7</t>
  </si>
  <si>
    <t>14.8</t>
  </si>
  <si>
    <t>14.9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</si>
  <si>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</si>
  <si>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</si>
  <si>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</si>
  <si>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</si>
  <si>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</si>
  <si>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</si>
  <si>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</si>
  <si>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</si>
  <si>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</si>
  <si>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</si>
  <si>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</si>
  <si>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</si>
  <si>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</si>
  <si>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</si>
  <si>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</si>
  <si>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</si>
  <si>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</si>
  <si>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</si>
  <si>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</si>
  <si>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</si>
  <si>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</si>
  <si>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</si>
  <si>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</si>
  <si>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</si>
  <si>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</si>
  <si>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</si>
  <si>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</si>
  <si>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</si>
  <si>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</si>
  <si>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</si>
  <si>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</si>
  <si>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</si>
  <si>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</si>
  <si>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</si>
  <si>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</si>
  <si>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</si>
  <si>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</si>
  <si>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</si>
  <si>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</si>
  <si>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</si>
  <si>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</si>
  <si>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</si>
  <si>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</si>
  <si>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</si>
  <si>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</si>
  <si>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</si>
  <si>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</si>
  <si>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14.57</t>
  </si>
  <si>
    <t>14.58</t>
  </si>
  <si>
    <t>14.59</t>
  </si>
  <si>
    <t>14.60</t>
  </si>
  <si>
    <t>Zgłoszenia projektów</t>
  </si>
  <si>
    <t>Możliwość utworzenia i obsługi 5 000 faktur zakupu rocznie.</t>
  </si>
  <si>
    <t>Możliwość utworzenia i obsługi 20 000 linii faktur zakupu rocznie.</t>
  </si>
  <si>
    <t>- Zarządzanie projektami: 8 użytkowników</t>
  </si>
  <si>
    <t>Elektroniczny Obieg Dokumentów: 300 użytkowników (100 równoległych)</t>
  </si>
  <si>
    <t>Liczba pracowników dla potrzeb portalu samoobsługi pracowniczej/portal korporacyjny: 300, w tym na stanowiskach kierowniczych: 40.</t>
  </si>
  <si>
    <t>Szacunkowa liczba dokumentów rejestrowanych w systemie EOD: 100-200 dokumentów dziennie</t>
  </si>
  <si>
    <t>Szacunkowa liczba stron dokumentów podlegających skanowaniu: format A4 około 300 str na dzień, A3 - około 50 str na dzień.</t>
  </si>
  <si>
    <t>14.61</t>
  </si>
  <si>
    <t>Rejestracja papierowej korespondencji przychodzącej w 1 punkcie, natomiast korespondencji wychodzącej na poziomie każdej komórki organizacyjnej.</t>
  </si>
  <si>
    <t>Dla każdego utworzonego projektu (reprezentowanego przez Fiszkę i Kartę Projektu) system ma umożliwić tworzenie słowników źródeł finansowania (kod-projekt, opis źródła finansowania, nr umowy, dodatkowa informacja)</t>
  </si>
  <si>
    <t>Utworzony  Kod-projekt w słowniku źródeł finansowania ma być zgodny z wymiarem księgowym utworzonym dla tego projektu w module finansowym.</t>
  </si>
  <si>
    <t>Do utworzonych słowników finansowania system ma umożliwiać przypisywanie wartości budżetowych dla projektu w podziale na: cały okres projektu, rok, kwartał, miesiąc.</t>
  </si>
  <si>
    <t>Możliwość definiowania budżetów projektowych w podziale na cały okres, rok, kwartał, miesiąc (kalendarzowe i "pływające").</t>
  </si>
  <si>
    <t>Możliwość bieżącego monitoringu wykorzystania kwot przypisanych do pozycji źródeł finansowania (z wykorzystaniem kwot podanych w module zakupowym (jako wydatki zaplanowane), z wykorzystaniem kwot podanych w module obiegu dokumentów księgowych (jako wydatki do zapłaty) a następnie z wykorzystaniem kwot podanych w module księgowym (jako wydatki poniesione)).</t>
  </si>
  <si>
    <t>System powinien umożliwić uzyskanie informacji o dokumentach, jakie składają się na poszczególne kwoty monitorowane.</t>
  </si>
  <si>
    <t>Integracja z systemem modułami systemu ERP, EOD/Workflow i Portalem Korporacyjnym w zakresie przechowywania i publikacji dokumentów przechowywanych w repozytorium, poza bazą relacyjną ERP</t>
  </si>
  <si>
    <t>Powiązanie grup użytkowników z Active Directory i / lub strukturą organizacyjną Ł.-PORT</t>
  </si>
  <si>
    <t>Możliwość dodania grup spoza AD (np. dla projektów multidyscyplinarnych)</t>
  </si>
  <si>
    <t>Najem</t>
  </si>
  <si>
    <t>!!! KOLUMNA NIE AKTUALIZOWANA !!!</t>
  </si>
  <si>
    <t>Project Portfolio Management</t>
  </si>
  <si>
    <t>Wydruk dokumentów sprzedaży w oparciu o zdefiniowane, możliwe szablony Ł.-PORT + sprzedaży zgodnie z określonym typem wystawianego dokumentu (faktura; faktura pro-forma; faktura korygująca; paragon), każdy wydruk musi być możliwy do zapisania w formie PDF.</t>
  </si>
  <si>
    <t>Możliwość przeglądania danych nt. wszystkich zakupów dokonanych przez Ł.-PORT pod kątem dowolnego okresu z przeszłości (kod towaru / usługi; ilość; wartość; nazwa dostawcy; data zakupu; kategoria zakupowa).</t>
  </si>
  <si>
    <t>Możliwość tworzenia umów i kontraktów (według wzoru wykorzystywanego przez Ł.-PORT).</t>
  </si>
  <si>
    <t>Formularz ofertowy powienien mieć opcję wypełnienia pól cenowych prze pracownika Ł.-PORT - na wypadek sytuacji kiedy Dostawca wystawi osobną ofertę</t>
  </si>
  <si>
    <t xml:space="preserve">Możliwość utworzenia zapytania ofertowego do dostawcy (według wzoru wykorzystywanego przez Ł.-PORT) wraz z formularzem ofertowym dla wykonawcy z możliwością edycji wyłącznie pól cenowych. </t>
  </si>
  <si>
    <t>Tabela zaszeregowania zgodna z obowiązującycmi zasadami wynagradzania w Ł.-PORT - możliwość przypisania odpowiedniej Rangi</t>
  </si>
  <si>
    <t>Wzory umów o pracę dla różnych rodzajów angaży, umów o poufności i innych obowiązujące w Ł.-PORT</t>
  </si>
  <si>
    <t xml:space="preserve">Proces zgłoszenia projektów powinien być zgodny z udokumentowanym w Ł.-PORT procesem "Zgłoszenie Projektowe". </t>
  </si>
  <si>
    <t>System ma mieć możliwość tworzenia Fiszki Projektowej do każdego projektu, zgodnie ze wzorem obowiązującym w Ł.-PORT.</t>
  </si>
  <si>
    <t>System ma mieć możliwość tworzenia Karty Projektu na bazie wcześniej utworzonych Fiszek Projektowych, zgodnie ze wzorem obowiązującym w Ł.-PORT</t>
  </si>
  <si>
    <t>Możliwość zdefiniowania domyślnego rachunku bankowego dostawcy oraz wielu kont Ł.-PORT z których wykonywane są płatności.</t>
  </si>
  <si>
    <t>W kolejnych znakach numer konta powinien zapewniać możliwość tworzenia innych analityk o różnych długościach zgodnie z potrzebami Ł.-PORT.</t>
  </si>
  <si>
    <t>LP.</t>
  </si>
  <si>
    <t>OBSZAR</t>
  </si>
  <si>
    <t>FUNKCJONALNOŚĆ</t>
  </si>
  <si>
    <t>PRIORYTET</t>
  </si>
  <si>
    <t>INTERFEJS</t>
  </si>
  <si>
    <t>Interfejs użytkownika poprawnie działający z najnowszym FireFox w wersji ESR na dzień wdrożenia wersji produkcyjnej systemu</t>
  </si>
  <si>
    <t>Kodowanie stron - HTML5</t>
  </si>
  <si>
    <t>Brak wykorzystania Flash w budowie interfejsu</t>
  </si>
  <si>
    <t>Prezentacja dokonanej alokacji czasu dla indywidualnego użytkownika w obrębie trzech podstawowych widoków:
- widoczność pojedynczego dnia kalendarzowego
- widoczność tygodnia kalendarzowego
- widoczność miesiąca kalendarzowego</t>
  </si>
  <si>
    <t>Widok alokacji czasu w zakresie dnia prezentuje w czytelny sposób co najmniej następujące informacje o dla każdej alokacji:
- Liczba godzin i minut zamiennie z udziałem procentowym danej alokacji w danym dniu;
- nr MPK przypisany do alokacji
- lokalizacja przypisana do alokacji
- opis uszczegółowienia przypisanego do alokacji
- źródło finansowania przypisane do alokacji</t>
  </si>
  <si>
    <t>Widok alokacji czasu w zakresie tygodnia prezentuje w czytelny sposób co najmniej następujące informacje dla każdej alokacji:
- Liczba godzin i minut zamiennie z udziałem procentowym danej alokacji w danym dniu tygodnia
- nr MPK przypisany do alokacji
- źródło finansowania przypisane do alokacji</t>
  </si>
  <si>
    <t>Widok alokacji czasu w zakresie miesiąca prezentuje w czytelny sposób co najmniej następujące informacje dotyczące alokacji dla każdego z dni wybranego tygodnia:
- liczba godzin i minut zamiennie z udziałem procentowym zbiorczo dla alokacji w danym miesiącu o tym samym kod projekcie, nr MPK i lokalizacji
- nr MPK dla zaalokowanego czasu
- źródło finansowania dla zaalokowanego czasu</t>
  </si>
  <si>
    <t>W każdym z przewidzianych podstawowych widoków alokacji w czytelny sposób przedstawione zostaną co najmniej informacje związane z:
- liczbą godzin i minut zamiennie z udziałem procentowym pozostałych do alokacji dla każdego dnia/tygodnia/miesiąca (w zależności od widoku
- liczbą nadgodzin przyznanych w danym dniu/tygodniu/miesiącu
-nieobecnościami w danym dniu/tygodniu/miesiącu z podaniem danych tak jak w przypadku alokacji dla danego widoku</t>
  </si>
  <si>
    <t>System umożliwia wybór dowolnego okresu przekraczającego miesiąc do pełnego roku kalendarzowego włącznie i prezentację alokacji dla użytkownika w tym okresie w ujęciu zbiorczym z podziałem na poszczególne źródła finansowania, nr MPK i lokalizacje - zamiennie w ujęciu procentowym, jak i godzinowym (godziny, minuty)</t>
  </si>
  <si>
    <t>W Widoku tygodniowym i miesięcznym system umożliwi wyświetlenie uszczegółowień dla wybranych przez użytkownika alokacji</t>
  </si>
  <si>
    <t>W ramach interfejsu użytkownika będzie możliwość podglądu wszystkich przewidzianych w systemie raportów</t>
  </si>
  <si>
    <t>W ramach interfejsu użytkownika zapewniony będzie podgląd dzienników zmian związanych z elementami systemu objętymi pamięcią historyczną zmian</t>
  </si>
  <si>
    <t>WYMOGI TECHNICZNE</t>
  </si>
  <si>
    <t>Baza danych pozwalająca gromadzić duże ilości prostych danych, najlepiej GPL</t>
  </si>
  <si>
    <t>System serwera oparty na Linux / LAPP (Linux, Apache, PostgreSQL, PHP)</t>
  </si>
  <si>
    <t>Możliwość autentykacji użytkowników przez LDAP</t>
  </si>
  <si>
    <t>Konfiguracja serwera Bazodanowego w klastrze HA (Active-Pasive min.)</t>
  </si>
  <si>
    <t>System powinien zapewniać audit trail dla zmian wykonywanych na danych konfiguracyjnych oraz wszystkich danych systemowych (w szczególności dane osobowe i dane specyfikacyjne użytkowników)</t>
  </si>
  <si>
    <t>Wszelka komunikacja między systemem a systemami zewnętrznymi ma odbywać się poprzez zbudowane interfejsy transferu danych (bez udziału plików obsługiwanych przez użytkowników)</t>
  </si>
  <si>
    <t>UŻYTKOWNICY</t>
  </si>
  <si>
    <t>Użytkownik jest jednoznacznie identyfikowany przez login oraz hasło</t>
  </si>
  <si>
    <t>Użytkownicy dzielą się na pracowników i kluczowy sprzęt laboratoryjny</t>
  </si>
  <si>
    <t>Dla każdego pracownika określony jest następują zakres danych:
1. Zbiór Nr MPK - liczność: 1..*
2. Zbiór Lokalizacji - liczność: 1..*
3. Nazwa stanowiska
4. Miejsce w strukturze organizacyjnej
5. Bezpośredni przełożony (zidentyfikowany jako użytkownik z grupy pracowników)
6. Wymiar etatu
7. Imię i Nazwisko
8. Harmonogram czasu pracy
9. nr ewidencyjny pracownika
10. e-mail
11. Zbiór źródeł finansowania czasu pracy - liczność 1..*</t>
  </si>
  <si>
    <t>Dla każdego kluczowego sprzętu laboratoryjnego system umożliwia przypisanie następującego zakresu danych:
1. Nazwa kluczowego sprzętu laboratoryjnego 
2.Zbiór nr MPK - liczność 1..*
3. Zbiór Lokalizacji - liczność 1..*
4. Bezpośredni przełożony (zidentyfikowany przez wskazanie na konkretnego użytkownika z grupy pracowników)
5. Wymiar czasu na dzień pracy urządzenia
6. Harmonogram czasu pracy
7. Zbiór źródeł finansowania - liczność 1..*</t>
  </si>
  <si>
    <t>Możliwa jest aktualizacja zakresu danych każdego pracownika z zastrzeżeniem zachowania danych historycznych następujących danych:
1. Zbioru Nr MPK
2. Zbioru Lokalizacji
3. Nazwy Stanowiska
4. Miejsca w strukturze organizacyjnej
5. Bezpośredniego przełożonego
6. Wymiaru etatu
7. Imienia i Nazwiska</t>
  </si>
  <si>
    <t>Możliwa jest aktualizacja zakresu danych każdego kluczowego sprzętu laboratoryjnego z zastrzeżeniem zachowania danych historycznych następujących danych:
1. Zbioru nr MPK
2. Zbioru Lokalizacji
3. Bezpośredniego przełożonego
4. Zbioru źródeł finansowania</t>
  </si>
  <si>
    <t>Każdy kluczowy sprzęt laboratoryjny musi mieć przypisanego użytkownika typu pracownik jako Bezpośredniego przełożonego</t>
  </si>
  <si>
    <t>Zakres danych objęty pamięcią historyczną może być przypisany dla użytkownika na zadany okres obowiązywania (z dokładnością do dnia kalendarzowego)</t>
  </si>
  <si>
    <t>Pracownicy mogą mieć przypisane następujące role:
- Administrator,
- Użytkownik rozszerzony,
- Właściciel źródła finansowania
- Właściciel nr MPK
- Użytkownik podstawowy</t>
  </si>
  <si>
    <t>Administrator ma uprawnienia do edycji wszystkich danych użytkowników, w tym przypisywania ich do ról w systemie, oraz danych słownikowych w ramach systemu, jak również posiada uprawnienia użytkowników rozszerzonych</t>
  </si>
  <si>
    <t xml:space="preserve">Użytkownik rozszerzony ma uprawnienia do przypisywania źródeł finansowania oraz nr MPK do pozostałych użytkowników, nadając im role odpowiednio właścicieli źródeł finansowania i właścicieli nr MPK </t>
  </si>
  <si>
    <t>Przy przypisywaniu użytkownika do roli właściciela źródeł finansowania, bądź właściciela nr MPK, system zapewnia możliwość przypisania z możliwością przekazania tej roli dalej</t>
  </si>
  <si>
    <t>RAPORTY</t>
  </si>
  <si>
    <t>System zapewnia ograniczenie widoczności wszystkich raportów  w następującym zakresie:
1. Administrator - brak ograniczeń
2. Właściciel źródła finansowania - ograniczenie wyłącznie do alokacji powiązanych ze źródłem finansowania dla których jest właścicielem (niezależnie od MPK)
3 Właściciel nr MPK - ograniczenie wyłącznie do alokacji powiązanych z nr MPK (niezależnie od źródeł finansowania)
3. Pracownik - ograniczenie do użytkowników dla których dany pracownik jest określony jako bezpośredni przełożony (niezależnie od źródeł finansowania i nr MPK)</t>
  </si>
  <si>
    <t>System ma generować raport wybranego zestawienia kluczowych sprzętów laboratoryjnych (liczność 1..*) z alokacji czasu pracy na zadany okres. Dane raportu:
1. Czas pracy podzielony na poszczególne źródła finansowania (zarówno liczba godzin jak i procentowy udział w danym okresie)
2. Wskazane w czasie alokacji uszczegółowienia dla danego źródła finansowania</t>
  </si>
  <si>
    <t>System ma generować raport dla  wybranego zestawienia kluczowych sprzętów laboratoryjnych (liczność 1..*) z alokacji czasu pracy na zadany okres. Dane raportu:
1. Wykaz okresów (od do) bezczynności
2. Informacja o źródłach finansowania dla każdego okresu (z podaniem procentowego udziału każdego źródła finansowania
3. Informacja o rodzaju bezczynności dla każdego okresu</t>
  </si>
  <si>
    <t>System ma generować raport dla wybranego zestawienia użytkowników (liczność 1..*) z alokacji czasu pracy na zadany okres. Dane raportu:
1. Dane identyfikujące użytkownika (pracownik - imię i nazwisko, nr ewidencyjny; kluczowy sprzęt laboratoryjny - nazwa)
2. Dane dodatkowe dotyczące użytkownika (pracownik - wymiar etatu; kluczowy sprzęt laboratoryjny - identyfikator bezpośredniego przełożonego) 
3. Zaalokowany czas pracy w podziale na źródła finansowania, MPK, oraz lokalizacje (zarówno procent udziału czasu pracy względem całości czasu pracy w zadanym okresie, jak bezwzględna liczba godzin)
4. Zbiorcze potwierdzenie o zatwierdzeniu alokacji, bądź procentowy udział alokacji do zatwierdzenia (zgodnie z procedurą w systemie)</t>
  </si>
  <si>
    <t xml:space="preserve">System ma generować raport wybranego zestawienia pracowników (liczność 1..*) z alokacji czasu pracy na zadany okres. Dane raportu:
1. Imię i nazwisko, wymiar etatu
2. Zestawienie wszystkich okresów nieobecności z podaniem: terminów od do nieobecności; typ nieobecności; źródłem finansowania przypisanym do nieobecności;
3. Zestawienie okresów godzin nadliczbowych z podaniem: zakresu od do; przypisanych źródeł finansowania; informacji o odbiorze nadgodzin (jeżeli zostały już odebrane)
4. Zestawienie nadgodzin z podaniem: okresu od do, źródeł finansowania okresu
</t>
  </si>
  <si>
    <t>System ma generować dla administratorów raport dla wybranego okresu oraz zestawu użytkowników, zawierający wskazanie zestawienie niezgodności w alokacji względem harmonogramu przypisanego dla danego użytkownika z uwzględnieniem:
1. Alokacji dokonanych poza okresami wskazanymi w harmonogramie z uwzględnieniem: okresu od do, opisu związanego z alokacją, nr MPK, lokalizacjami i źródłami finansowania
2. Okresów nie zaalokowanych wskazanych harmonogramie</t>
  </si>
  <si>
    <t>System ma generować raport dla wybranego zestawienia źródeł finansowania (liczność 1..*) z alokacji czasu pracy na zadany okres. Dane raportu:
1. Dane identyfikacyjne użytkownika (pracownik: imię i nazwisko, nr ewidencyjny; kluczowy sprzęt badawczy: nazwa, login bezpośredniego przełożonego)
2. Zestawienie okresów zaalokowanych na dane źródło finansowania z uwzględnieniem:
2a. Okresu od do oraz bezwzględna długość tego okresu (liczba godzin, minut i sekund).
2b. Nr MPK i lokalizacji
2c. Procentowy udział alokacji względem zadanego okresu raportu
2d. Opis (uszczegółowienie) przypisane do okresu</t>
  </si>
  <si>
    <t>System ma generować raport dla wybranego zestawienia MPK (liczność 1..*) z alokacji czasu pracy na zadany okres. Dane raportu:
1. Dane identyfikacyjne użytkownika (pracownik: imię i nazwisko, nr ewidencyjny; kluczowy sprzęt badawczy: nazwa, login bezpośredniego przełożonego)
2. Zestawienie okresów zaalokowanych na dane MPK z uwzględnieniem:
2a. Okresu od do oraz bezwzględna długość tego okresu (liczba godzin, minut i sekund).
2b. Źródła finansowania (wraz z proporcjami) powiązane do alokacji
2c. Procentowy udział alokacji względem zadanego okresu raportu
2d. Opis (uszczegółowienie) przypisane do okresu
2e. Lokalizacja</t>
  </si>
  <si>
    <t>System umożliwia wygenerowanie raportu dla danego użytkownika na zadany okres w którym na każdy dzień (liczony domyślnie od godziny zgodnie z harmonogramem) alokacja pokazana jest w kolejności jej wprowadzenia, jako praca ciągła w zakresie od - do (z informacją o źródle finansowania, nr MPK, lokalizacji i uszczegółowieniu)</t>
  </si>
  <si>
    <t>CZAS PRACY</t>
  </si>
  <si>
    <t>Czas pracy ma być ujęty w systemie kalendarzowym (Rok, miesiąc, dzień - dzień tygodnia, godzina, minuta)</t>
  </si>
  <si>
    <t>Dla każdego użytkownika system ma umożliwić utworzenie harmonogramu - uwzględniając dobór dni w których użytkownik może dokonać alokacji, dobór liczby godzin i minut dla wskazanych w harmonogramie dni</t>
  </si>
  <si>
    <t>System umożliwi określenie w ramach harmonogramu czasu pracy godzinę rozpoczęcia pracy w dla każdego dnia (np. 8:00, 12:00, etc.) i uwzględni tą informację we wszystkich raportach w których alokacja przedstawiana jest jako czas prac w zakresie od godziny do godziny</t>
  </si>
  <si>
    <t>System ma proponować domyślny harmonogram dla użytkownika 5 dni w tygodniu (poniedziałek do piątku) - 8 godzin do zaalokowania w ramach każdego dnia</t>
  </si>
  <si>
    <t>System ma uwzględniać w dni świąteczne i ustawowo wolne od pracy w tworzeniu harmonogramów</t>
  </si>
  <si>
    <t>System przechowuje informację o alokacji czasu pracy na dane źródło finansowania w postaci liczby godzin, minut w danym dniu kalendarzowym - alokacja procentowa zaokrąglana jest do pełnych minut matematycznie</t>
  </si>
  <si>
    <t>System ma umożliwić prezentację alokacji czasu pracy zarówno w postaci liczby godzin, minut na źródła finansowania w danym okresie czasu oraz w postaci procentowego udziału przypisania czasu pracy do źródła finansowania w odniesieniu do całego możliwego do zaalokowania czasu w wybranym okresie</t>
  </si>
  <si>
    <t>System ma umożliwić prezentację alokacji czasu pracy w postaci szeregu okresów w dniu kalendarzowym (np. od 8:00 do 12:00) przypisanych do danych źródeł finansowania</t>
  </si>
  <si>
    <t>System ma umożliwić zdefiniowanie okresu w harmonogramie pracownika jako nadgodziny, bądź godziny nadliczbowe, oraz wskazanie okresów oznaczonych jako odbiór tak wskazanych nadgodzin i godzin nadliczbowych.</t>
  </si>
  <si>
    <t>System ma wskazywać iż dany okres zawiera nadgodziny (zarówno przy alokacji jak i zatwierdzaniu alokacji)</t>
  </si>
  <si>
    <t>System ma umożliwić wprowadzenie do harmonogramu pracy użytkownika okresów nieobecności (dla pracowników)/bezczynności (dla kluczowego sprzętu laboratoryjnego) zawierającej typ nieobecności/przyczynę bezczynności</t>
  </si>
  <si>
    <t>ŹRÓDŁA FINANSOWANIA I SŁOWNIKI DANYCH</t>
  </si>
  <si>
    <t>W ramach źródeł finansowania rozróżniane są podstawowe źródła finansowania i złożone źródła finansowania</t>
  </si>
  <si>
    <t>W przypadku podstawowych źródeł finansowania system przechowuje informację o nich w postaci:
- kod projekt,
- przypisanie do projektu,
- opis źródła finansowania</t>
  </si>
  <si>
    <t>Złożone źródła finansowania są przechowywane jako wzór kalkulacji opierającej się na podstawowych operacjach matematycznych(suma, różnica, iloczyn, iloraz, procent) i logicznych (suma, iloczyn, zaprzeczenie) w oparciu o podstawowe źródła finansowania ze wskazaniem okresu rozliczeniowego (dzień, tydzień, miesiąc). Celem wspomnianego wzoru jest wskazanie sposobu podziału zaalokowanego czasu użytkownika na złożone źródło finansowania na podstawowe źródła finansowania wykorzystane przez użytkownika w danym okresie rozliczeniowym.
Po zatwierdzeniu alokacji użytkownika w całym okresie rozliczeniowym, czas zaalokowany na złożone źródła finansowania, które wykorzystują ten okres rozliczeniowy, jest konwertowany zgodnie z kalkulacją na podstawę źródła finansowania zgodnie z przyjętą kalkulacją.</t>
  </si>
  <si>
    <t>System ma przechowywać słownik o typach nieobecności i przypisanych do nich źródłach finansowania (1 typ do 1 źródło finansowania)</t>
  </si>
  <si>
    <t>System ma przechowywać informacje o Miejscach Powstawania Kosztów (MPK) w zakresie : kod MPK w formacie 00.0000, opis MPK, zestawienie powiązanych lokalizacji (kod Lokalizacji) do MPK</t>
  </si>
  <si>
    <t>System ma przechowywać informacje o Lokalizacjach w zakresie: kod lokalizacji w formacie LOK0000, opis lokalizacji</t>
  </si>
  <si>
    <t>System ma umożliwić przypisanie źródła finansowania do użytkowników, z możliwością określenia limitu godzin i minut do przypisania (z możliwością określenia przypisania bez limitu)</t>
  </si>
  <si>
    <t>System ma umożliwić przypisanie nr MPK do użytkowników, z możliwością określenia limitu godzin i minut do przypisania (z możliwością określenia przypisania bez limitu)</t>
  </si>
  <si>
    <t>System ma umożliwić sztywne przypisanie danego źródła finansowania na określony okres do użytkownika z wyznaczonym udziałem procentowym oraz uszczegółowieniem "oddelegowanie". System w zadanym okresie nadaje niemodyfikowalne przypisanie do harmonogramu możliwych alokacji (z uwzględnieniem nieobecności, oraz już przypisanych alokacji) tak aby alokacja na zadane źródło finansowania wynosiła zadany procent dostępnych do alokacji godzin. Do uzupełnienia alokacji pozostaje wybór MPK i Lokalizacji dla alokacji w poszczególnych dniach.</t>
  </si>
  <si>
    <t>System ma umożliwić określenie terminu obowiązywania przypisania zarówno źródeł finansowania oraz MPK do użytkowników</t>
  </si>
  <si>
    <t>System ma umożliwić przypisanie źródła finansowania oraz MPK do użytkowników, z możliwością określenia minimalnej liczby godzin miesięcznie jaka musi być zaalokowana</t>
  </si>
  <si>
    <t>TRANSFER DANYCH</t>
  </si>
  <si>
    <t>Możliwość importu pracowników  w zakresie: login, hasło - z Active Directory</t>
  </si>
  <si>
    <t>Możliwość importu zestawów danych dla pracowników (zgodnie z zakresem wymienionym w wymaganiu nr 21) z systemu kadrowego z uwzględnieniem okresu obowiązywania danego zakresu danych i dostępności danych w systemie</t>
  </si>
  <si>
    <t>Aktualizacja zestawu danych dla pracowników z systemem kadrowym z uwzględnieniem dat ich obowiązywania - weryfikacja zgodności nie rzadziej niż raz w tygodniu</t>
  </si>
  <si>
    <t>Import/aktualizacja do słownika podstawowych źródeł finansowania wszystkich kodów księgowych z systemu księgowego - nie rzadziej niż raz w tygodniu</t>
  </si>
  <si>
    <t>Możliwość bezpośredniego eksportu danych o alokacji czasu pracy do systemu kadrowo-księgowego - eksport danych wyłącznie zatwierdzonych w ramach systemu</t>
  </si>
  <si>
    <t>Import do słownika typów nieobecności z systemu kadrowo księgowego - nie rzadziej niż raz w tygodniu</t>
  </si>
  <si>
    <t>PROCES ALOKACJI</t>
  </si>
  <si>
    <t>System umożliwia użytkownikowi dokonanie alokacji czasu pracy poprzez określenie następujących elementów:
1. Okresu Od Do
2. Nr MPK i Lokalizacji
3. Źródła Finansowania (z podaniem proporcji do 100% podzielonych na wszystkie wskazane źródła)
4. Opisu uszczegółowienia dla danego okresu</t>
  </si>
  <si>
    <t>System umożliwia użytkownikowi dokonanie alokacji czasu pracy poprzez określenie następujących elementów:
1. Dnia kalendarzowego;
2. Liczby godzin i minut na alokację;
3. Źródeł finansowania (z podaniem proporcji do 100% podzielonych na wszystkie wskazane źródła)
4. Nr MPK i Lokalizacji
5. Opisu uszczegółowienia dla danej alokacji</t>
  </si>
  <si>
    <t>System umożliwia użytkownikowi dokonanie alokacji czasu pracy poprzez wybór wcześniej zaalokowanego okresu a następnie skopiowanie jego danych (źródła finansowania wraz z proporcjami , nr MPK, lokalizacje, oraz opis uszczegółowienia) do nowo określonego okresu od do</t>
  </si>
  <si>
    <t>System umożliwia użytkownikowi dokonanie alokacji czasu pracy poprzez wyznaczenie zakresu dni (domyślnie bieżący miesiąc) a następnie dla tak zadanego okresu podanie następujących informacji:
1. Procent czasu pracy jaki ma być w zadanym okresie zaalokowany;
2. Źródło finansowania (pojedyncze)
3. Nr MPK i Lokalizacja (pojedyncze zestawienie)
4. Uszczegółowienie
System alokuje zadany procent maksymalnego czasu pracy  w zadanym okresie od do (zgodnie harmonogramem) wypełniając możliwe nie zaalokowane części harmonogramu według dostępności.</t>
  </si>
  <si>
    <t>W przypadku sztywnego przypisania alokacji (wymaganie nr 58) na dane źródło finansowania użytkownik dokonuje zakończenia alokacji poprzez określenie nr MPK i lokalizacji dla wybranego dnia, tygodnia, miesiąca i konkretnej sztywnej alokacji.</t>
  </si>
  <si>
    <t>PROCES ZATWIERDZANIA</t>
  </si>
  <si>
    <t>W przypadku zwrotu alokacji z uwagami (niezależnie przez którego z zatwierdzających) - system wysyła informację e-mail do użytkownika (w przypadku kluczowego sprzętu laboratoryjnego e-mail trafia do bezpośredniego przełożonego) z informacją o konieczności edycji alokacji ze wskazaniem osoby dokonującej zwrotu oraz z wpisaną uwagą</t>
  </si>
  <si>
    <t>System przechowuje informację identyfikującą użytkownika dokonującego zatwierdzenia alokacji (zarówno ze strony właściciela źródła finansowania, jak i nr MPK). Każdy właściciel źródła finansowania, czy właściciel nr MPK jest uprawniony do zatwierdzenia alokacji.</t>
  </si>
  <si>
    <t>Alokację uznaje się za zatwierdzoną w przypadku w którym zarówno właściciel MPK alokacji jak i właściciel źródła finansowania dokonają zatwierdzenia</t>
  </si>
  <si>
    <t xml:space="preserve">System dopuszcza wycofanie zatwierdzenia alokacji przez administratora systemu z informacją e- mail do użytkownika oraz do właściciela źródła finansowania alokacji i właściciela nr MPK alokacji, którzy dokonali zatwierdzenia alokacji </t>
  </si>
  <si>
    <t>KONFLIKTY</t>
  </si>
  <si>
    <t>System generuje i automatycznie przekazuje administratorom poprzez e-mail, raport określony w wymaganiu nr 36, na zakończenie każdego miesiąca z określonym okresem - cały miniony miesiąc; oraz określonymi wszystkimi aktywnymi użytkownikami.</t>
  </si>
  <si>
    <t>W ramach funkcjonowania systemu możliwe jest powstanie następujących konfliktów: 
1. wstawienie nieobecności do harmonogramu pracownika w dniu w którym dokonano pełnej alokacji,
2. Zmiana harmonogramu powodując iż część alokacji pracownika wypada w okresie nie przewidzianym na alokację czasu pracy</t>
  </si>
  <si>
    <t>W przypadku wystąpienia niezgodności między wprowadzonym harmonogramem a wprowadzoną przez użytkownika alokacją system automatycznie informuje wskazanego użytkownika (w przypadku pracownika wysyłając również informację na jego e-mail, w przypadku kluczowego sprzętu laboratoryjnego wysyłając e-mail do bezpośredniego przełożonego), oraz po zalogowaniu się do systemu na konto danego użytkownika o wystąpieniu konfliktu między jego alokacją a harmonogramem ze wskazaniem: okresu od do który jest źródłem konfliktu (wykracza poza harmonogram)</t>
  </si>
  <si>
    <t>W ostatnim dniu pracy w danym miesiącu (zgodnie z założonym harmonogramem) system przesyła użytkownikowi e-mail (w przypadku kluczowego sprzętu laboratoryjnego wysyłając e-mail do bezpośredniego przełożonego) z informacją o czasie jaki pozostał do zaalokowania w danym miesiącu i przypomnieniem o obowiązku alokacji czasu pracy (w przypadku 0 godzin do zaalokowania e-mail nie jest wysyłany)</t>
  </si>
  <si>
    <t>W przypadku przypisanych ograniczeń na poszczególne źródła finansowania system nie pozwala dokonać alokacji, która spowoduje przekroczenie któregoś z ograniczeń w danym miesiącu kalendarzowym (z uwzględnieniem bieżącego harmonogramu czasu pracy użytkownika)</t>
  </si>
  <si>
    <t>W przypadku wystąpienia konfliktu dotyczącego już zatwierdzonych alokacji - system dokonuje resetu zatwierdzenia alokacji danego użytkownika w miesiącu w którym wystąpił konflikt - przesyła informację o zwolnieniu alokacji i jej przyczynie do użytkownika oraz do właścicieli źródeł finansowania i MPK, których zatwierdzenie zostało zresetowane.</t>
  </si>
  <si>
    <t>Termin</t>
  </si>
  <si>
    <t>Definicja</t>
  </si>
  <si>
    <t>Kod projekt</t>
  </si>
  <si>
    <t>Wymiar finansowy reprezentowany przez kodowanie o formacie "ABCDPFXT-00.00-00.00" - Jednoznacznie określający źródło finansowania (z dokładnością do linijki budżetowej).</t>
  </si>
  <si>
    <t>użytkownik</t>
  </si>
  <si>
    <t>Każdy użytkownik systemu, identyfikowany indywidualnie poprzez swój login (nazwę) i hasło.
Użytkownicy dzielą się na dwa sposoby:
1. Podział ze względu na rodzaj:
- pracownik;
- kluczowy sprzęt badawczy
2. Podział ze względu na uprawnienia:
- użytkownik podstawowy;
- użytkownik rozszerzony;
- administrator</t>
  </si>
  <si>
    <t>pracownik</t>
  </si>
  <si>
    <t>Użytkownik reprezentujący pracowników Instytutu</t>
  </si>
  <si>
    <t>kluczowy sprzęt badawczy</t>
  </si>
  <si>
    <t>Użytkownik reprezentujący klulczowy sprzęt badawczy Instytutu</t>
  </si>
  <si>
    <t>system kalendarzowy</t>
  </si>
  <si>
    <t>System odpowiadający kalendarzowi gregoriańskiemu (7 dniowy tydzień, 52 tygodnie w roku, 12 miesięcy)</t>
  </si>
  <si>
    <t>administrator</t>
  </si>
  <si>
    <t>Użytkownik posiadający uprawnienia administratorskie wewnątrz systemu - nie oznacza to iż dany użytkownik posiada uprawnienia uprawnienia administratorskie do elementów zewnętrznych systemu (baza danych etc.)</t>
  </si>
  <si>
    <t>użytkownik rozszerzony</t>
  </si>
  <si>
    <t>Użytkownik posiadający uprawnienia do przypisywania źródeł finansownaia/nr mpk do pozostałych użytkowników</t>
  </si>
  <si>
    <t>użytkownik podstawowy</t>
  </si>
  <si>
    <t>Standardowy użytkownik systemu</t>
  </si>
  <si>
    <t>właściciel źródła finansowania/nr mpk</t>
  </si>
  <si>
    <t>Użytkownik który ma dostęp do informacji o alokacjach zwiazanych z źródłem finansownaia/nr mpk, jak również odpowiada za weryfikację i zatwierdzanie alokacji na dane źródlo finansownaia/nr mpk</t>
  </si>
  <si>
    <t>nr mpk</t>
  </si>
  <si>
    <t>Numer Miejsca Powstawania Kosztu - kod w formacie "00.0000" - odpowiada on jednostce organizacyjnej Intytutu (np. Laboratorium, Biuro Zarządzania Projektami, Dział Techniczny, etc.)</t>
  </si>
  <si>
    <t>Lokalizacja</t>
  </si>
  <si>
    <t>Odpowiada fizycznemu umiejscowieniu alokacji (określana kodem). Poszczególne Miejsca Powstawania Kosztów są powiązane z grupami lokalizacji.</t>
  </si>
  <si>
    <t>harmonogram czasu pracy</t>
  </si>
  <si>
    <t>zestawienie dni w których pracownik - zgodnie ze swoją umową o pracę/umową zleceniem - miał wykonywać pracę na rzecz Instytutu z uwzględnieniem założonych godzin pracy</t>
  </si>
</sst>
</file>

<file path=xl/styles.xml><?xml version="1.0" encoding="utf-8"?>
<styleSheet xmlns="http://schemas.openxmlformats.org/spreadsheetml/2006/main" xmlns:mc="http://schemas.openxmlformats.org/markup-compatibility/2006" xmlns:x14ac="http://schemas.microsoft.com/office/spreadsheetml/2009/9/ac" mc:Ignorable="x14ac">
  <fonts count="54">
    <font>
      <sz val="10"/>
      <name val="Arial"/>
      <charset val="238"/>
    </font>
    <font>
      <sz val="11"/>
      <color theme="1"/>
      <name val="Calibri"/>
      <family val="2"/>
      <charset val="238"/>
      <scheme val="minor"/>
    </font>
    <font>
      <sz val="11"/>
      <color theme="1"/>
      <name val="Calibri"/>
      <family val="2"/>
      <charset val="238"/>
      <scheme val="minor"/>
    </font>
    <font>
      <b/>
      <sz val="10"/>
      <color indexed="8"/>
      <name val="Arial"/>
      <family val="2"/>
      <charset val="238"/>
    </font>
    <font>
      <b/>
      <sz val="10"/>
      <name val="Arial"/>
      <family val="2"/>
      <charset val="238"/>
    </font>
    <font>
      <sz val="8"/>
      <name val="Arial"/>
      <family val="2"/>
      <charset val="238"/>
    </font>
    <font>
      <sz val="10"/>
      <name val="Arial"/>
      <family val="2"/>
      <charset val="238"/>
    </font>
    <font>
      <sz val="10"/>
      <color indexed="8"/>
      <name val="Arial"/>
      <family val="2"/>
      <charset val="238"/>
    </font>
    <font>
      <sz val="11"/>
      <color indexed="8"/>
      <name val="Czcionka tekstu podstawowego"/>
      <family val="2"/>
      <charset val="238"/>
    </font>
    <font>
      <sz val="11"/>
      <color indexed="8"/>
      <name val="Calibri"/>
      <family val="2"/>
      <charset val="238"/>
    </font>
    <font>
      <u/>
      <sz val="10"/>
      <name val="Arial"/>
      <family val="2"/>
      <charset val="238"/>
    </font>
    <font>
      <sz val="10"/>
      <color indexed="10"/>
      <name val="Arial"/>
      <family val="2"/>
      <charset val="238"/>
    </font>
    <font>
      <sz val="10"/>
      <color indexed="8"/>
      <name val="Arial"/>
      <family val="2"/>
      <charset val="238"/>
    </font>
    <font>
      <b/>
      <sz val="10"/>
      <color indexed="10"/>
      <name val="Arial"/>
      <family val="2"/>
      <charset val="238"/>
    </font>
    <font>
      <sz val="10"/>
      <color indexed="60"/>
      <name val="Arial"/>
      <family val="2"/>
      <charset val="238"/>
    </font>
    <font>
      <b/>
      <sz val="11"/>
      <color indexed="8"/>
      <name val="Czcionka tekstu podstawowego"/>
      <family val="2"/>
      <charset val="238"/>
    </font>
    <font>
      <sz val="11"/>
      <color indexed="10"/>
      <name val="Czcionka tekstu podstawowego"/>
      <family val="2"/>
      <charset val="238"/>
    </font>
    <font>
      <sz val="10"/>
      <name val="Czcionka tekstu podstawowego"/>
      <charset val="238"/>
    </font>
    <font>
      <sz val="10"/>
      <color indexed="62"/>
      <name val="Arial"/>
      <family val="2"/>
      <charset val="238"/>
    </font>
    <font>
      <sz val="10"/>
      <color indexed="17"/>
      <name val="Arial"/>
      <family val="2"/>
      <charset val="238"/>
    </font>
    <font>
      <sz val="8"/>
      <name val="Arial"/>
      <family val="2"/>
      <charset val="238"/>
    </font>
    <font>
      <sz val="11"/>
      <color theme="1"/>
      <name val="Calibri"/>
      <family val="2"/>
      <charset val="238"/>
      <scheme val="minor"/>
    </font>
    <font>
      <sz val="11"/>
      <color rgb="FF006100"/>
      <name val="Calibri"/>
      <family val="2"/>
      <charset val="238"/>
      <scheme val="minor"/>
    </font>
    <font>
      <sz val="11"/>
      <color theme="1"/>
      <name val="Czcionka tekstu podstawowego"/>
      <family val="2"/>
      <charset val="238"/>
    </font>
    <font>
      <sz val="11"/>
      <color rgb="FFFF0000"/>
      <name val="Calibri"/>
      <family val="2"/>
      <charset val="238"/>
      <scheme val="minor"/>
    </font>
    <font>
      <sz val="10"/>
      <color rgb="FFFF0000"/>
      <name val="Arial"/>
      <family val="2"/>
      <charset val="238"/>
    </font>
    <font>
      <sz val="11"/>
      <color rgb="FFFF0000"/>
      <name val="Calibri"/>
      <family val="2"/>
      <charset val="238"/>
    </font>
    <font>
      <b/>
      <sz val="10"/>
      <color rgb="FFFF0000"/>
      <name val="Arial"/>
      <family val="2"/>
      <charset val="238"/>
    </font>
    <font>
      <sz val="10"/>
      <color theme="1"/>
      <name val="Arial"/>
      <family val="2"/>
      <charset val="238"/>
    </font>
    <font>
      <b/>
      <sz val="10"/>
      <color theme="1"/>
      <name val="Arial"/>
      <family val="2"/>
      <charset val="238"/>
    </font>
    <font>
      <b/>
      <sz val="9"/>
      <color theme="3"/>
      <name val="Calibri"/>
      <family val="2"/>
      <charset val="238"/>
      <scheme val="minor"/>
    </font>
    <font>
      <sz val="9"/>
      <color rgb="FF002060"/>
      <name val="Calibri"/>
      <family val="2"/>
      <charset val="238"/>
      <scheme val="minor"/>
    </font>
    <font>
      <sz val="12"/>
      <name val="Arial Narrow"/>
      <family val="2"/>
      <charset val="238"/>
    </font>
    <font>
      <sz val="12"/>
      <color rgb="FF000000"/>
      <name val="Arial Narrow"/>
      <family val="2"/>
      <charset val="238"/>
    </font>
    <font>
      <sz val="11"/>
      <color indexed="58"/>
      <name val="Arial"/>
      <family val="2"/>
      <charset val="238"/>
    </font>
    <font>
      <sz val="11"/>
      <color indexed="8"/>
      <name val="Arial"/>
      <family val="2"/>
      <charset val="238"/>
    </font>
    <font>
      <sz val="11"/>
      <color indexed="19"/>
      <name val="Arial"/>
      <family val="2"/>
      <charset val="238"/>
    </font>
    <font>
      <b/>
      <sz val="10"/>
      <color rgb="FF000000"/>
      <name val="Arial"/>
      <family val="2"/>
      <charset val="238"/>
    </font>
    <font>
      <sz val="11"/>
      <color rgb="FF000000"/>
      <name val="Arial"/>
      <family val="2"/>
      <charset val="238"/>
    </font>
    <font>
      <sz val="10"/>
      <color rgb="FF000000"/>
      <name val="Arial"/>
      <family val="2"/>
      <charset val="238"/>
    </font>
    <font>
      <strike/>
      <sz val="10"/>
      <color theme="1"/>
      <name val="Arial"/>
      <family val="2"/>
      <charset val="238"/>
    </font>
    <font>
      <sz val="10"/>
      <color rgb="FF92D050"/>
      <name val="Arial"/>
      <family val="2"/>
      <charset val="238"/>
    </font>
    <font>
      <b/>
      <sz val="10"/>
      <color theme="1"/>
      <name val="Roboto"/>
      <charset val="238"/>
    </font>
    <font>
      <b/>
      <sz val="10"/>
      <name val="Roboto"/>
      <charset val="238"/>
    </font>
    <font>
      <sz val="10"/>
      <name val="Roboto"/>
      <charset val="238"/>
    </font>
    <font>
      <strike/>
      <sz val="10"/>
      <name val="Roboto"/>
      <charset val="238"/>
    </font>
    <font>
      <sz val="14"/>
      <name val="Arial"/>
      <family val="2"/>
      <charset val="238"/>
    </font>
    <font>
      <sz val="10"/>
      <color rgb="FF000000"/>
      <name val="Roboto"/>
      <charset val="238"/>
    </font>
    <font>
      <sz val="14"/>
      <color rgb="FF000000"/>
      <name val="Roboto"/>
      <charset val="238"/>
    </font>
    <font>
      <sz val="14"/>
      <name val="Roboto"/>
      <charset val="238"/>
    </font>
    <font>
      <sz val="14"/>
      <color rgb="FFFF0000"/>
      <name val="Roboto"/>
      <charset val="238"/>
    </font>
    <font>
      <b/>
      <sz val="10"/>
      <color indexed="8"/>
      <name val="Roboto"/>
      <charset val="238"/>
    </font>
    <font>
      <sz val="10"/>
      <color indexed="8"/>
      <name val="Roboto"/>
      <charset val="238"/>
    </font>
    <font>
      <b/>
      <sz val="11"/>
      <color theme="1"/>
      <name val="Calibri"/>
      <family val="2"/>
      <charset val="238"/>
      <scheme val="minor"/>
    </font>
  </fonts>
  <fills count="14">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indexed="9"/>
        <bgColor indexed="64"/>
      </patternFill>
    </fill>
    <fill>
      <patternFill patternType="solid">
        <fgColor indexed="9"/>
        <bgColor indexed="26"/>
      </patternFill>
    </fill>
    <fill>
      <patternFill patternType="solid">
        <fgColor rgb="FFC6EFCE"/>
      </patternFill>
    </fill>
    <fill>
      <patternFill patternType="solid">
        <fgColor theme="0" tint="-0.249977111117893"/>
        <bgColor indexed="64"/>
      </patternFill>
    </fill>
    <fill>
      <patternFill patternType="solid">
        <fgColor theme="0"/>
        <bgColor indexed="64"/>
      </patternFill>
    </fill>
    <fill>
      <patternFill patternType="solid">
        <fgColor indexed="42"/>
        <bgColor indexed="31"/>
      </patternFill>
    </fill>
    <fill>
      <patternFill patternType="solid">
        <fgColor indexed="43"/>
        <bgColor indexed="26"/>
      </patternFill>
    </fill>
    <fill>
      <patternFill patternType="solid">
        <fgColor rgb="FFBFBFBF"/>
        <bgColor rgb="FFC0C0C0"/>
      </patternFill>
    </fill>
    <fill>
      <patternFill patternType="solid">
        <fgColor rgb="FF00B0F0"/>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s>
  <cellStyleXfs count="20">
    <xf numFmtId="0" fontId="0" fillId="0" borderId="0"/>
    <xf numFmtId="0" fontId="22" fillId="6" borderId="0" applyNumberFormat="0" applyBorder="0" applyAlignment="0" applyProtection="0"/>
    <xf numFmtId="0" fontId="8" fillId="0" borderId="0"/>
    <xf numFmtId="0" fontId="23" fillId="0" borderId="0"/>
    <xf numFmtId="0" fontId="9" fillId="0" borderId="0"/>
    <xf numFmtId="0" fontId="21" fillId="0" borderId="0"/>
    <xf numFmtId="0" fontId="21" fillId="0" borderId="0"/>
    <xf numFmtId="0" fontId="9" fillId="0" borderId="0"/>
    <xf numFmtId="0" fontId="21" fillId="0" borderId="0"/>
    <xf numFmtId="0" fontId="6" fillId="0" borderId="0"/>
    <xf numFmtId="0" fontId="8" fillId="0" borderId="0"/>
    <xf numFmtId="0" fontId="8" fillId="0" borderId="0"/>
    <xf numFmtId="0" fontId="34" fillId="9" borderId="0"/>
    <xf numFmtId="0" fontId="36" fillId="10" borderId="0"/>
    <xf numFmtId="0" fontId="35" fillId="0" borderId="0"/>
    <xf numFmtId="0" fontId="35" fillId="0" borderId="0"/>
    <xf numFmtId="0" fontId="2" fillId="0" borderId="0"/>
    <xf numFmtId="0" fontId="2" fillId="0" borderId="0"/>
    <xf numFmtId="0" fontId="2" fillId="0" borderId="0"/>
    <xf numFmtId="0" fontId="1" fillId="0" borderId="0"/>
  </cellStyleXfs>
  <cellXfs count="346">
    <xf numFmtId="0" fontId="0" fillId="0" borderId="0" xfId="0"/>
    <xf numFmtId="0" fontId="3" fillId="0" borderId="1" xfId="0" applyFont="1" applyBorder="1" applyAlignment="1">
      <alignment horizontal="center" vertical="top"/>
    </xf>
    <xf numFmtId="0" fontId="6" fillId="0" borderId="0" xfId="0" applyFont="1" applyAlignment="1">
      <alignment horizontal="left"/>
    </xf>
    <xf numFmtId="0" fontId="0" fillId="0" borderId="0" xfId="0" applyBorder="1"/>
    <xf numFmtId="0" fontId="0" fillId="0" borderId="1" xfId="0" applyBorder="1" applyAlignment="1">
      <alignment horizontal="left" vertical="top" wrapText="1" shrinkToFit="1"/>
    </xf>
    <xf numFmtId="0" fontId="0" fillId="0" borderId="0" xfId="0" applyBorder="1" applyAlignment="1">
      <alignment horizontal="left" vertical="top"/>
    </xf>
    <xf numFmtId="0" fontId="0" fillId="0" borderId="0" xfId="0" applyBorder="1" applyAlignment="1">
      <alignment horizontal="left" vertical="top" wrapText="1" shrinkToFit="1"/>
    </xf>
    <xf numFmtId="0" fontId="6" fillId="0" borderId="0" xfId="0" applyFont="1" applyBorder="1" applyAlignment="1">
      <alignment horizontal="left" vertical="top" wrapText="1"/>
    </xf>
    <xf numFmtId="0" fontId="0" fillId="0" borderId="6" xfId="0" applyBorder="1" applyAlignment="1">
      <alignment horizontal="left" vertical="top"/>
    </xf>
    <xf numFmtId="0" fontId="6" fillId="0" borderId="3" xfId="0" applyFont="1" applyBorder="1" applyAlignment="1">
      <alignment horizontal="left" vertical="top" wrapText="1"/>
    </xf>
    <xf numFmtId="0" fontId="4" fillId="0" borderId="1" xfId="0" applyFont="1" applyBorder="1" applyAlignment="1">
      <alignment horizontal="center" vertical="top"/>
    </xf>
    <xf numFmtId="0" fontId="4" fillId="0" borderId="0" xfId="0" applyFont="1" applyBorder="1" applyAlignment="1">
      <alignment horizontal="center" vertical="top"/>
    </xf>
    <xf numFmtId="0" fontId="4" fillId="0" borderId="3" xfId="0" applyFont="1" applyBorder="1" applyAlignment="1">
      <alignment horizontal="center" vertical="top"/>
    </xf>
    <xf numFmtId="0" fontId="4" fillId="0" borderId="1" xfId="0" applyFont="1" applyBorder="1" applyAlignment="1">
      <alignment horizontal="center" vertical="top" wrapText="1" shrinkToFit="1"/>
    </xf>
    <xf numFmtId="0" fontId="3" fillId="0" borderId="0" xfId="10" applyFont="1"/>
    <xf numFmtId="0" fontId="3" fillId="3" borderId="1" xfId="10" applyFont="1" applyFill="1" applyBorder="1" applyAlignment="1">
      <alignment horizontal="left" vertical="top" wrapText="1"/>
    </xf>
    <xf numFmtId="0" fontId="3" fillId="3" borderId="1" xfId="10" applyFont="1" applyFill="1" applyBorder="1" applyAlignment="1">
      <alignment horizontal="center" vertical="center" wrapText="1"/>
    </xf>
    <xf numFmtId="0" fontId="7" fillId="4" borderId="0" xfId="10" applyFont="1" applyFill="1"/>
    <xf numFmtId="0" fontId="7" fillId="0" borderId="1" xfId="10" applyFont="1" applyFill="1" applyBorder="1" applyAlignment="1">
      <alignment horizontal="left" vertical="top" wrapText="1"/>
    </xf>
    <xf numFmtId="0" fontId="7" fillId="0" borderId="0" xfId="10" applyFont="1"/>
    <xf numFmtId="0" fontId="8" fillId="0" borderId="0" xfId="10"/>
    <xf numFmtId="0" fontId="3" fillId="3" borderId="5" xfId="10" applyFont="1" applyFill="1" applyBorder="1" applyAlignment="1">
      <alignment horizontal="center" vertical="center" wrapText="1"/>
    </xf>
    <xf numFmtId="0" fontId="3" fillId="0" borderId="8" xfId="10" applyFont="1" applyFill="1" applyBorder="1" applyAlignment="1">
      <alignment horizontal="center" vertical="top"/>
    </xf>
    <xf numFmtId="0" fontId="3" fillId="0" borderId="5" xfId="10" applyFont="1" applyFill="1" applyBorder="1" applyAlignment="1">
      <alignment horizontal="center" vertical="top" wrapText="1"/>
    </xf>
    <xf numFmtId="0" fontId="3" fillId="0" borderId="9" xfId="10" applyFont="1" applyFill="1" applyBorder="1" applyAlignment="1">
      <alignment horizontal="center" vertical="center" wrapText="1"/>
    </xf>
    <xf numFmtId="0" fontId="4" fillId="0" borderId="1" xfId="10" applyFont="1" applyFill="1" applyBorder="1" applyAlignment="1">
      <alignment horizontal="center" vertical="top" wrapText="1"/>
    </xf>
    <xf numFmtId="0" fontId="7" fillId="0" borderId="0" xfId="10" applyFont="1" applyFill="1"/>
    <xf numFmtId="0" fontId="3" fillId="3" borderId="8" xfId="10" applyFont="1" applyFill="1" applyBorder="1" applyAlignment="1">
      <alignment horizontal="left" vertical="top"/>
    </xf>
    <xf numFmtId="0" fontId="7" fillId="3" borderId="1" xfId="10" applyFont="1" applyFill="1" applyBorder="1" applyAlignment="1">
      <alignment horizontal="left" vertical="top" wrapText="1"/>
    </xf>
    <xf numFmtId="0" fontId="7" fillId="4" borderId="1" xfId="10" applyFont="1" applyFill="1" applyBorder="1" applyAlignment="1">
      <alignment horizontal="left" vertical="top"/>
    </xf>
    <xf numFmtId="0" fontId="6" fillId="0" borderId="1" xfId="10" applyFont="1" applyFill="1" applyBorder="1" applyAlignment="1">
      <alignment horizontal="left" vertical="top" wrapText="1"/>
    </xf>
    <xf numFmtId="0" fontId="14" fillId="4" borderId="1" xfId="10" applyFont="1" applyFill="1" applyBorder="1" applyAlignment="1">
      <alignment horizontal="left" vertical="top" wrapText="1"/>
    </xf>
    <xf numFmtId="0" fontId="6" fillId="4" borderId="1" xfId="10" applyFont="1" applyFill="1" applyBorder="1" applyAlignment="1">
      <alignment horizontal="left" vertical="top" wrapText="1"/>
    </xf>
    <xf numFmtId="0" fontId="14" fillId="0" borderId="1" xfId="10" applyFont="1" applyBorder="1" applyAlignment="1">
      <alignment horizontal="left" vertical="top" wrapText="1"/>
    </xf>
    <xf numFmtId="0" fontId="6" fillId="0" borderId="1" xfId="10" applyFont="1" applyBorder="1" applyAlignment="1">
      <alignment horizontal="left" vertical="top" wrapText="1"/>
    </xf>
    <xf numFmtId="0" fontId="6" fillId="4" borderId="1" xfId="9" applyFont="1" applyFill="1" applyBorder="1" applyAlignment="1">
      <alignment horizontal="left" vertical="top" wrapText="1"/>
    </xf>
    <xf numFmtId="0" fontId="14" fillId="4" borderId="1" xfId="9" applyFont="1" applyFill="1" applyBorder="1" applyAlignment="1">
      <alignment horizontal="left" vertical="top" wrapText="1"/>
    </xf>
    <xf numFmtId="0" fontId="3" fillId="3" borderId="5" xfId="10" applyFont="1" applyFill="1" applyBorder="1" applyAlignment="1">
      <alignment horizontal="left" vertical="top"/>
    </xf>
    <xf numFmtId="0" fontId="14" fillId="3" borderId="1" xfId="10" applyFont="1" applyFill="1" applyBorder="1" applyAlignment="1">
      <alignment horizontal="left" vertical="top" wrapText="1"/>
    </xf>
    <xf numFmtId="0" fontId="7" fillId="0" borderId="5" xfId="10" applyFont="1" applyBorder="1" applyAlignment="1">
      <alignment horizontal="left" vertical="top"/>
    </xf>
    <xf numFmtId="0" fontId="6" fillId="0" borderId="1" xfId="9" applyFont="1" applyFill="1" applyBorder="1" applyAlignment="1">
      <alignment horizontal="left" vertical="top" wrapText="1"/>
    </xf>
    <xf numFmtId="0" fontId="4" fillId="0" borderId="5" xfId="9" applyFont="1" applyFill="1" applyBorder="1" applyAlignment="1">
      <alignment horizontal="center" vertical="center" wrapText="1"/>
    </xf>
    <xf numFmtId="0" fontId="14" fillId="0" borderId="1" xfId="10" applyFont="1" applyFill="1" applyBorder="1" applyAlignment="1">
      <alignment horizontal="left" vertical="top" wrapText="1"/>
    </xf>
    <xf numFmtId="0" fontId="7" fillId="0" borderId="1" xfId="10" applyFont="1" applyBorder="1" applyAlignment="1">
      <alignment horizontal="left" vertical="top" wrapText="1"/>
    </xf>
    <xf numFmtId="0" fontId="7" fillId="0" borderId="1" xfId="10" applyFont="1" applyBorder="1" applyAlignment="1">
      <alignment horizontal="left" vertical="top"/>
    </xf>
    <xf numFmtId="49" fontId="6" fillId="0" borderId="1" xfId="10" applyNumberFormat="1" applyFont="1" applyFill="1" applyBorder="1" applyAlignment="1">
      <alignment horizontal="left" vertical="top" wrapText="1"/>
    </xf>
    <xf numFmtId="49" fontId="6" fillId="0" borderId="1" xfId="3" applyNumberFormat="1" applyFont="1" applyFill="1" applyBorder="1" applyAlignment="1">
      <alignment horizontal="left" vertical="top" wrapText="1"/>
    </xf>
    <xf numFmtId="0" fontId="6" fillId="0" borderId="1" xfId="10" applyNumberFormat="1" applyFont="1" applyFill="1" applyBorder="1" applyAlignment="1">
      <alignment horizontal="left" vertical="top" wrapText="1"/>
    </xf>
    <xf numFmtId="49" fontId="7" fillId="0" borderId="1" xfId="10" applyNumberFormat="1" applyFont="1" applyFill="1" applyBorder="1" applyAlignment="1">
      <alignment horizontal="left" vertical="top" wrapText="1"/>
    </xf>
    <xf numFmtId="0" fontId="4" fillId="0" borderId="1" xfId="10" applyFont="1" applyBorder="1" applyAlignment="1">
      <alignment horizontal="center" vertical="center" wrapText="1"/>
    </xf>
    <xf numFmtId="0" fontId="7" fillId="0" borderId="0" xfId="10" applyFont="1" applyAlignment="1">
      <alignment horizontal="left" vertical="top"/>
    </xf>
    <xf numFmtId="0" fontId="7" fillId="0" borderId="0" xfId="10" applyFont="1" applyAlignment="1">
      <alignment horizontal="left" vertical="top" wrapText="1"/>
    </xf>
    <xf numFmtId="0" fontId="3" fillId="0" borderId="0" xfId="10" applyFont="1" applyAlignment="1">
      <alignment horizontal="center" vertical="center" wrapText="1"/>
    </xf>
    <xf numFmtId="0" fontId="3" fillId="0" borderId="1" xfId="10" applyFont="1" applyBorder="1" applyAlignment="1">
      <alignment horizontal="center" vertical="center" wrapText="1"/>
    </xf>
    <xf numFmtId="0" fontId="4" fillId="3" borderId="1" xfId="10" applyFont="1" applyFill="1" applyBorder="1" applyAlignment="1">
      <alignment horizontal="center" vertical="center" wrapText="1"/>
    </xf>
    <xf numFmtId="0" fontId="8" fillId="0" borderId="0" xfId="10" applyFont="1" applyFill="1"/>
    <xf numFmtId="0" fontId="3" fillId="0" borderId="1" xfId="10" applyFont="1" applyFill="1" applyBorder="1" applyAlignment="1">
      <alignment horizontal="center" vertical="center" wrapText="1"/>
    </xf>
    <xf numFmtId="0" fontId="7" fillId="0" borderId="0" xfId="10" applyFont="1" applyAlignment="1">
      <alignment wrapText="1"/>
    </xf>
    <xf numFmtId="0" fontId="15" fillId="0" borderId="0" xfId="10" applyFont="1" applyAlignment="1">
      <alignment horizontal="center" vertical="center"/>
    </xf>
    <xf numFmtId="0" fontId="3" fillId="0" borderId="1" xfId="10" applyFont="1" applyBorder="1" applyAlignment="1">
      <alignment horizontal="center" vertical="top" wrapText="1"/>
    </xf>
    <xf numFmtId="0" fontId="4" fillId="0" borderId="4" xfId="10" applyFont="1" applyBorder="1" applyAlignment="1">
      <alignment horizontal="center" vertical="top" wrapText="1"/>
    </xf>
    <xf numFmtId="0" fontId="4" fillId="0" borderId="4" xfId="10" applyFont="1" applyBorder="1" applyAlignment="1">
      <alignment horizontal="center" vertical="center" wrapText="1"/>
    </xf>
    <xf numFmtId="0" fontId="3" fillId="3" borderId="8" xfId="10" applyFont="1" applyFill="1" applyBorder="1" applyAlignment="1">
      <alignment horizontal="left" vertical="top" wrapText="1"/>
    </xf>
    <xf numFmtId="0" fontId="6" fillId="0" borderId="1" xfId="3" applyNumberFormat="1" applyFont="1" applyFill="1" applyBorder="1" applyAlignment="1">
      <alignment horizontal="left" vertical="top" wrapText="1"/>
    </xf>
    <xf numFmtId="0" fontId="4" fillId="0" borderId="1" xfId="3" applyNumberFormat="1" applyFont="1" applyFill="1" applyBorder="1" applyAlignment="1">
      <alignment horizontal="center" vertical="center" wrapText="1"/>
    </xf>
    <xf numFmtId="0" fontId="16" fillId="0" borderId="0" xfId="10" applyFont="1"/>
    <xf numFmtId="0" fontId="13" fillId="3" borderId="1" xfId="10" applyFont="1" applyFill="1" applyBorder="1" applyAlignment="1">
      <alignment horizontal="center" vertical="center" wrapText="1"/>
    </xf>
    <xf numFmtId="0" fontId="8" fillId="0" borderId="0" xfId="10" applyAlignment="1">
      <alignment wrapText="1"/>
    </xf>
    <xf numFmtId="0" fontId="4" fillId="0" borderId="0" xfId="10" applyFont="1" applyAlignment="1">
      <alignment horizontal="center" vertical="center" wrapText="1"/>
    </xf>
    <xf numFmtId="0" fontId="4" fillId="0" borderId="1" xfId="3" applyFont="1" applyFill="1" applyBorder="1" applyAlignment="1">
      <alignment horizontal="center" vertical="center" wrapText="1"/>
    </xf>
    <xf numFmtId="0" fontId="4" fillId="3" borderId="1" xfId="10" applyNumberFormat="1" applyFont="1" applyFill="1" applyBorder="1" applyAlignment="1">
      <alignment horizontal="center" vertical="center" wrapText="1"/>
    </xf>
    <xf numFmtId="0" fontId="4" fillId="0" borderId="1" xfId="10" applyFont="1" applyBorder="1" applyAlignment="1">
      <alignment horizontal="center" vertical="top" wrapText="1"/>
    </xf>
    <xf numFmtId="0" fontId="11" fillId="3" borderId="1" xfId="10" applyFont="1" applyFill="1" applyBorder="1" applyAlignment="1">
      <alignment horizontal="left" vertical="top" wrapText="1"/>
    </xf>
    <xf numFmtId="0" fontId="3" fillId="0" borderId="0" xfId="10" applyFont="1" applyBorder="1" applyAlignment="1">
      <alignment horizontal="center" vertical="center" wrapText="1"/>
    </xf>
    <xf numFmtId="0" fontId="3" fillId="0" borderId="0" xfId="10" applyFont="1" applyAlignment="1">
      <alignment horizontal="left" vertical="top" wrapText="1"/>
    </xf>
    <xf numFmtId="0" fontId="3" fillId="0" borderId="4" xfId="10" applyFont="1" applyBorder="1" applyAlignment="1">
      <alignment horizontal="center" vertical="top" wrapText="1"/>
    </xf>
    <xf numFmtId="0" fontId="3" fillId="0" borderId="4" xfId="10" applyFont="1" applyBorder="1" applyAlignment="1">
      <alignment horizontal="center" vertical="center" wrapText="1"/>
    </xf>
    <xf numFmtId="49" fontId="17" fillId="0" borderId="1" xfId="10" applyNumberFormat="1" applyFont="1" applyFill="1" applyBorder="1" applyAlignment="1">
      <alignment horizontal="left" vertical="top" wrapText="1"/>
    </xf>
    <xf numFmtId="49" fontId="17" fillId="0" borderId="1" xfId="10" applyNumberFormat="1" applyFont="1" applyFill="1" applyBorder="1" applyAlignment="1">
      <alignment horizontal="left" wrapText="1"/>
    </xf>
    <xf numFmtId="0" fontId="4" fillId="0" borderId="1" xfId="10" applyNumberFormat="1" applyFont="1" applyFill="1" applyBorder="1" applyAlignment="1">
      <alignment horizontal="center" vertical="center" wrapText="1"/>
    </xf>
    <xf numFmtId="49" fontId="6" fillId="5" borderId="1" xfId="10" applyNumberFormat="1" applyFont="1" applyFill="1" applyBorder="1" applyAlignment="1">
      <alignment horizontal="left" vertical="top" wrapText="1"/>
    </xf>
    <xf numFmtId="0" fontId="11" fillId="4" borderId="1" xfId="10" applyFont="1" applyFill="1" applyBorder="1" applyAlignment="1">
      <alignment horizontal="left" vertical="top" wrapText="1"/>
    </xf>
    <xf numFmtId="49" fontId="7" fillId="0" borderId="1" xfId="10" applyNumberFormat="1" applyFont="1" applyBorder="1" applyAlignment="1">
      <alignment horizontal="left" vertical="top" wrapText="1"/>
    </xf>
    <xf numFmtId="49" fontId="7" fillId="4" borderId="1" xfId="10" applyNumberFormat="1" applyFont="1" applyFill="1" applyBorder="1" applyAlignment="1">
      <alignment horizontal="left" vertical="top" wrapText="1"/>
    </xf>
    <xf numFmtId="0" fontId="4" fillId="3" borderId="1" xfId="10" applyFont="1" applyFill="1" applyBorder="1" applyAlignment="1">
      <alignment horizontal="center" vertical="top" wrapText="1"/>
    </xf>
    <xf numFmtId="0" fontId="3" fillId="0" borderId="0" xfId="10" applyFont="1" applyFill="1" applyBorder="1" applyAlignment="1">
      <alignment horizontal="left" vertical="top"/>
    </xf>
    <xf numFmtId="0" fontId="4" fillId="0" borderId="0" xfId="10" applyFont="1" applyFill="1" applyBorder="1" applyAlignment="1">
      <alignment horizontal="left" vertical="top" wrapText="1"/>
    </xf>
    <xf numFmtId="0" fontId="3" fillId="0" borderId="0" xfId="10" applyFont="1" applyFill="1" applyBorder="1" applyAlignment="1">
      <alignment horizontal="left" vertical="top" wrapText="1"/>
    </xf>
    <xf numFmtId="0" fontId="3" fillId="3" borderId="1" xfId="0" applyFont="1" applyFill="1" applyBorder="1" applyAlignment="1">
      <alignment horizontal="left" vertical="top"/>
    </xf>
    <xf numFmtId="0" fontId="4" fillId="3" borderId="1" xfId="0" applyFont="1" applyFill="1" applyBorder="1" applyAlignment="1">
      <alignment horizontal="left" vertical="top" wrapText="1" shrinkToFit="1"/>
    </xf>
    <xf numFmtId="0" fontId="4" fillId="3" borderId="1" xfId="0" applyNumberFormat="1" applyFont="1" applyFill="1" applyBorder="1" applyAlignment="1">
      <alignment horizontal="left" vertical="top" wrapText="1"/>
    </xf>
    <xf numFmtId="0" fontId="3" fillId="3" borderId="1" xfId="10" applyFont="1" applyFill="1" applyBorder="1" applyAlignment="1">
      <alignment horizontal="left" vertical="top"/>
    </xf>
    <xf numFmtId="0" fontId="3" fillId="3" borderId="1" xfId="10" applyFont="1" applyFill="1" applyBorder="1" applyAlignment="1">
      <alignment horizontal="left" vertical="top" wrapText="1"/>
    </xf>
    <xf numFmtId="0" fontId="4" fillId="3" borderId="1" xfId="10" applyNumberFormat="1" applyFont="1" applyFill="1" applyBorder="1" applyAlignment="1">
      <alignment horizontal="left" vertical="top" wrapText="1"/>
    </xf>
    <xf numFmtId="0" fontId="4" fillId="3" borderId="1" xfId="10" applyFont="1" applyFill="1" applyBorder="1" applyAlignment="1">
      <alignment horizontal="left" vertical="top" wrapText="1"/>
    </xf>
    <xf numFmtId="0" fontId="4" fillId="2" borderId="1" xfId="0" applyFont="1" applyFill="1" applyBorder="1"/>
    <xf numFmtId="0" fontId="7" fillId="0" borderId="1" xfId="10" applyFont="1" applyBorder="1"/>
    <xf numFmtId="0" fontId="4" fillId="0" borderId="1" xfId="10" applyFont="1" applyFill="1" applyBorder="1" applyAlignment="1">
      <alignment horizontal="center" vertical="center" wrapText="1"/>
    </xf>
    <xf numFmtId="0" fontId="4" fillId="4" borderId="1" xfId="10" applyFont="1" applyFill="1" applyBorder="1" applyAlignment="1">
      <alignment horizontal="center" vertical="center" wrapText="1"/>
    </xf>
    <xf numFmtId="0" fontId="4" fillId="4" borderId="1" xfId="9" applyFont="1" applyFill="1" applyBorder="1" applyAlignment="1">
      <alignment horizontal="center" vertical="center" wrapText="1"/>
    </xf>
    <xf numFmtId="0" fontId="4" fillId="0" borderId="1" xfId="9" applyFont="1" applyFill="1" applyBorder="1" applyAlignment="1">
      <alignment horizontal="center" vertical="center" wrapText="1"/>
    </xf>
    <xf numFmtId="49" fontId="4" fillId="0" borderId="1" xfId="10" applyNumberFormat="1" applyFont="1" applyFill="1" applyBorder="1" applyAlignment="1">
      <alignment horizontal="center" vertical="center" wrapText="1"/>
    </xf>
    <xf numFmtId="49" fontId="4" fillId="0" borderId="1" xfId="3" applyNumberFormat="1" applyFont="1" applyFill="1" applyBorder="1" applyAlignment="1">
      <alignment horizontal="center" vertical="center" wrapText="1"/>
    </xf>
    <xf numFmtId="0" fontId="3" fillId="4" borderId="1" xfId="10" applyFont="1" applyFill="1" applyBorder="1" applyAlignment="1">
      <alignment horizontal="center" vertical="center" wrapText="1"/>
    </xf>
    <xf numFmtId="0" fontId="6" fillId="5" borderId="1" xfId="10" applyNumberFormat="1" applyFont="1" applyFill="1" applyBorder="1" applyAlignment="1">
      <alignment horizontal="left" vertical="top" wrapText="1"/>
    </xf>
    <xf numFmtId="0" fontId="4" fillId="5" borderId="1" xfId="10" applyNumberFormat="1" applyFont="1" applyFill="1" applyBorder="1" applyAlignment="1">
      <alignment horizontal="center" vertical="center" wrapText="1"/>
    </xf>
    <xf numFmtId="49" fontId="6" fillId="0" borderId="1" xfId="10" applyNumberFormat="1" applyFont="1" applyBorder="1" applyAlignment="1">
      <alignment horizontal="left" vertical="top" wrapText="1"/>
    </xf>
    <xf numFmtId="0" fontId="7" fillId="4" borderId="1" xfId="10" applyFont="1" applyFill="1" applyBorder="1" applyAlignment="1">
      <alignment horizontal="left" vertical="top" wrapText="1"/>
    </xf>
    <xf numFmtId="0" fontId="6" fillId="0" borderId="1" xfId="10" applyFont="1" applyBorder="1" applyAlignment="1">
      <alignment wrapText="1"/>
    </xf>
    <xf numFmtId="0" fontId="3" fillId="0" borderId="10" xfId="10" applyFont="1" applyBorder="1" applyAlignment="1">
      <alignment horizontal="center" vertical="center" wrapText="1"/>
    </xf>
    <xf numFmtId="0" fontId="4" fillId="0" borderId="11" xfId="10" applyFont="1" applyBorder="1" applyAlignment="1">
      <alignment horizontal="center" vertical="center" wrapText="1"/>
    </xf>
    <xf numFmtId="0" fontId="7" fillId="0" borderId="0" xfId="10" applyFont="1" applyAlignment="1">
      <alignment horizontal="right" vertical="top"/>
    </xf>
    <xf numFmtId="0" fontId="3" fillId="7" borderId="1" xfId="0" applyFont="1" applyFill="1" applyBorder="1" applyAlignment="1">
      <alignment horizontal="left" vertical="top"/>
    </xf>
    <xf numFmtId="0" fontId="4" fillId="7" borderId="1" xfId="0" applyFont="1" applyFill="1" applyBorder="1" applyAlignment="1">
      <alignment horizontal="left" vertical="top" wrapText="1" shrinkToFit="1"/>
    </xf>
    <xf numFmtId="0" fontId="4" fillId="7" borderId="1" xfId="0" applyFont="1" applyFill="1" applyBorder="1" applyAlignment="1">
      <alignment horizontal="center" vertical="top"/>
    </xf>
    <xf numFmtId="0" fontId="4" fillId="7" borderId="1" xfId="0" applyFont="1" applyFill="1" applyBorder="1" applyAlignment="1">
      <alignment horizontal="left" vertical="top"/>
    </xf>
    <xf numFmtId="0" fontId="3" fillId="7" borderId="1" xfId="10" applyFont="1" applyFill="1" applyBorder="1" applyAlignment="1">
      <alignment horizontal="left" vertical="top" wrapText="1"/>
    </xf>
    <xf numFmtId="0" fontId="7" fillId="7" borderId="1" xfId="10" applyFont="1" applyFill="1" applyBorder="1" applyAlignment="1">
      <alignment horizontal="left" vertical="top" wrapText="1"/>
    </xf>
    <xf numFmtId="0" fontId="3" fillId="0" borderId="0" xfId="10" applyFont="1" applyFill="1" applyAlignment="1">
      <alignment horizontal="center" vertical="top" wrapText="1"/>
    </xf>
    <xf numFmtId="0" fontId="25" fillId="0" borderId="1" xfId="10" applyFont="1" applyBorder="1" applyAlignment="1">
      <alignment horizontal="left" vertical="top" wrapText="1"/>
    </xf>
    <xf numFmtId="0" fontId="25" fillId="3" borderId="1" xfId="10" applyFont="1" applyFill="1" applyBorder="1" applyAlignment="1">
      <alignment horizontal="left" vertical="top" wrapText="1"/>
    </xf>
    <xf numFmtId="0" fontId="25" fillId="0" borderId="1" xfId="10" applyFont="1" applyFill="1" applyBorder="1" applyAlignment="1">
      <alignment horizontal="left" vertical="top" wrapText="1"/>
    </xf>
    <xf numFmtId="0" fontId="7" fillId="0" borderId="1" xfId="10" applyFont="1" applyFill="1" applyBorder="1" applyAlignment="1">
      <alignment horizontal="left" vertical="top"/>
    </xf>
    <xf numFmtId="0" fontId="8" fillId="0" borderId="0" xfId="10" applyFill="1"/>
    <xf numFmtId="0" fontId="8" fillId="0" borderId="0" xfId="10" applyFill="1" applyAlignment="1">
      <alignment wrapText="1"/>
    </xf>
    <xf numFmtId="0" fontId="7" fillId="0" borderId="0" xfId="10" applyFont="1" applyFill="1" applyAlignment="1">
      <alignment wrapText="1"/>
    </xf>
    <xf numFmtId="0" fontId="3" fillId="0" borderId="0" xfId="10" applyFont="1" applyFill="1" applyAlignment="1">
      <alignment horizontal="center" vertical="center" wrapText="1"/>
    </xf>
    <xf numFmtId="0" fontId="0" fillId="0" borderId="0" xfId="0" applyFill="1"/>
    <xf numFmtId="0" fontId="29" fillId="0" borderId="1" xfId="10" applyFont="1" applyFill="1" applyBorder="1" applyAlignment="1">
      <alignment horizontal="center" vertical="center" wrapText="1"/>
    </xf>
    <xf numFmtId="0" fontId="7" fillId="0" borderId="1" xfId="10" applyNumberFormat="1" applyFont="1" applyFill="1" applyBorder="1" applyAlignment="1">
      <alignment horizontal="left" vertical="top" wrapText="1"/>
    </xf>
    <xf numFmtId="49" fontId="17" fillId="0" borderId="1" xfId="10" quotePrefix="1" applyNumberFormat="1" applyFont="1" applyFill="1" applyBorder="1" applyAlignment="1">
      <alignment horizontal="left" vertical="top" wrapText="1" indent="1"/>
    </xf>
    <xf numFmtId="49" fontId="17" fillId="0" borderId="1" xfId="10" applyNumberFormat="1" applyFont="1" applyFill="1" applyBorder="1" applyAlignment="1">
      <alignment horizontal="left" vertical="top" wrapText="1" indent="1"/>
    </xf>
    <xf numFmtId="49" fontId="17" fillId="0" borderId="1" xfId="10" quotePrefix="1" applyNumberFormat="1" applyFont="1" applyFill="1" applyBorder="1" applyAlignment="1">
      <alignment horizontal="left" wrapText="1" indent="1"/>
    </xf>
    <xf numFmtId="2" fontId="0" fillId="0" borderId="0" xfId="0" applyNumberFormat="1" applyAlignment="1">
      <alignment wrapText="1"/>
    </xf>
    <xf numFmtId="0" fontId="31" fillId="0" borderId="0" xfId="10" applyFont="1" applyAlignment="1">
      <alignment wrapText="1"/>
    </xf>
    <xf numFmtId="0" fontId="29" fillId="0" borderId="1" xfId="10" applyFont="1" applyBorder="1" applyAlignment="1">
      <alignment horizontal="center" vertical="center" wrapText="1"/>
    </xf>
    <xf numFmtId="0" fontId="7" fillId="0" borderId="1" xfId="10" quotePrefix="1" applyFont="1" applyBorder="1" applyAlignment="1">
      <alignment horizontal="left" vertical="top" wrapText="1" indent="1"/>
    </xf>
    <xf numFmtId="0" fontId="7" fillId="0" borderId="0" xfId="10" applyFont="1" applyBorder="1"/>
    <xf numFmtId="0" fontId="12" fillId="0" borderId="0" xfId="10" applyFont="1" applyBorder="1" applyAlignment="1">
      <alignment vertical="top"/>
    </xf>
    <xf numFmtId="49" fontId="17" fillId="0" borderId="0" xfId="10" applyNumberFormat="1" applyFont="1" applyFill="1" applyBorder="1" applyAlignment="1">
      <alignment horizontal="left" vertical="top" wrapText="1"/>
    </xf>
    <xf numFmtId="0" fontId="7" fillId="0" borderId="0" xfId="10" applyFont="1" applyFill="1" applyBorder="1" applyAlignment="1">
      <alignment horizontal="left" vertical="top" wrapText="1"/>
    </xf>
    <xf numFmtId="0" fontId="7" fillId="8" borderId="0" xfId="10" applyFont="1" applyFill="1"/>
    <xf numFmtId="0" fontId="7" fillId="0" borderId="1" xfId="10" applyFont="1" applyBorder="1" applyAlignment="1">
      <alignment vertical="top" wrapText="1"/>
    </xf>
    <xf numFmtId="0" fontId="7" fillId="0" borderId="1" xfId="10" applyFont="1" applyFill="1" applyBorder="1" applyAlignment="1">
      <alignment horizontal="left" vertical="top" wrapText="1" indent="1"/>
    </xf>
    <xf numFmtId="0" fontId="14" fillId="0" borderId="4" xfId="10" applyFont="1" applyFill="1" applyBorder="1" applyAlignment="1">
      <alignment horizontal="left" vertical="top" wrapText="1"/>
    </xf>
    <xf numFmtId="0" fontId="7" fillId="0" borderId="0" xfId="10" applyFont="1" applyFill="1" applyBorder="1" applyAlignment="1">
      <alignment horizontal="left" vertical="top"/>
    </xf>
    <xf numFmtId="0" fontId="7" fillId="0" borderId="0" xfId="10" applyFont="1" applyFill="1" applyBorder="1"/>
    <xf numFmtId="0" fontId="3" fillId="0" borderId="0" xfId="10" applyFont="1" applyFill="1" applyBorder="1" applyAlignment="1">
      <alignment horizontal="center" vertical="center" wrapText="1"/>
    </xf>
    <xf numFmtId="0" fontId="29" fillId="7" borderId="1" xfId="10" applyNumberFormat="1" applyFont="1" applyFill="1" applyBorder="1" applyAlignment="1">
      <alignment horizontal="center" vertical="center" wrapText="1"/>
    </xf>
    <xf numFmtId="0" fontId="29" fillId="7" borderId="1" xfId="10" applyFont="1" applyFill="1" applyBorder="1" applyAlignment="1">
      <alignment horizontal="center" vertical="center" wrapText="1"/>
    </xf>
    <xf numFmtId="49" fontId="6" fillId="5" borderId="1" xfId="10" quotePrefix="1" applyNumberFormat="1" applyFont="1" applyFill="1" applyBorder="1" applyAlignment="1">
      <alignment horizontal="left" vertical="top" wrapText="1" indent="1"/>
    </xf>
    <xf numFmtId="49" fontId="7" fillId="0" borderId="1" xfId="10" quotePrefix="1" applyNumberFormat="1" applyFont="1" applyFill="1" applyBorder="1" applyAlignment="1">
      <alignment horizontal="left" vertical="top" wrapText="1" indent="1"/>
    </xf>
    <xf numFmtId="0" fontId="4" fillId="0" borderId="7" xfId="3" applyFont="1" applyFill="1" applyBorder="1" applyAlignment="1">
      <alignment horizontal="center" vertical="center" wrapText="1"/>
    </xf>
    <xf numFmtId="0" fontId="6" fillId="0" borderId="0" xfId="0" applyFont="1" applyBorder="1" applyAlignment="1">
      <alignment horizontal="left" vertical="top" wrapText="1" shrinkToFit="1"/>
    </xf>
    <xf numFmtId="0" fontId="3" fillId="3" borderId="7" xfId="10" applyFont="1" applyFill="1" applyBorder="1" applyAlignment="1">
      <alignment horizontal="center" vertical="center" wrapText="1"/>
    </xf>
    <xf numFmtId="0" fontId="3" fillId="0" borderId="11" xfId="10" applyFont="1" applyBorder="1" applyAlignment="1">
      <alignment horizontal="center" vertical="center" wrapText="1"/>
    </xf>
    <xf numFmtId="0" fontId="4" fillId="3" borderId="7" xfId="10" applyNumberFormat="1" applyFont="1" applyFill="1" applyBorder="1" applyAlignment="1">
      <alignment horizontal="center" vertical="center" wrapText="1"/>
    </xf>
    <xf numFmtId="0" fontId="3" fillId="3" borderId="1" xfId="10" applyFont="1" applyFill="1" applyBorder="1" applyAlignment="1">
      <alignment horizontal="left" vertical="center" wrapText="1"/>
    </xf>
    <xf numFmtId="0" fontId="4" fillId="3" borderId="1" xfId="10" applyNumberFormat="1" applyFont="1" applyFill="1" applyBorder="1" applyAlignment="1">
      <alignment horizontal="left" vertical="center" wrapText="1"/>
    </xf>
    <xf numFmtId="0" fontId="7" fillId="7" borderId="1" xfId="10" applyFont="1" applyFill="1" applyBorder="1" applyAlignment="1">
      <alignment horizontal="left" vertical="center" wrapText="1"/>
    </xf>
    <xf numFmtId="0" fontId="7" fillId="0" borderId="1" xfId="10" applyFont="1" applyFill="1" applyBorder="1" applyAlignment="1">
      <alignment horizontal="left" vertical="center" wrapText="1"/>
    </xf>
    <xf numFmtId="0" fontId="7" fillId="0" borderId="1" xfId="10" applyFont="1" applyBorder="1" applyAlignment="1">
      <alignment horizontal="left" vertical="center" wrapText="1"/>
    </xf>
    <xf numFmtId="0" fontId="6" fillId="0" borderId="1" xfId="9" applyFont="1" applyFill="1" applyBorder="1" applyAlignment="1">
      <alignment horizontal="left" vertical="center" wrapText="1"/>
    </xf>
    <xf numFmtId="0" fontId="6" fillId="0" borderId="1" xfId="10" applyFont="1" applyFill="1" applyBorder="1" applyAlignment="1">
      <alignment horizontal="left" vertical="center" wrapText="1"/>
    </xf>
    <xf numFmtId="0" fontId="6" fillId="4" borderId="1" xfId="9" applyFont="1" applyFill="1" applyBorder="1" applyAlignment="1">
      <alignment horizontal="left" vertical="center" wrapText="1"/>
    </xf>
    <xf numFmtId="49" fontId="6" fillId="0" borderId="1" xfId="10" applyNumberFormat="1" applyFont="1" applyFill="1" applyBorder="1" applyAlignment="1">
      <alignment horizontal="left" vertical="center" wrapText="1"/>
    </xf>
    <xf numFmtId="0" fontId="7" fillId="0" borderId="0" xfId="10" applyFont="1" applyAlignment="1">
      <alignment horizontal="left" vertical="center" wrapText="1"/>
    </xf>
    <xf numFmtId="0" fontId="6" fillId="0" borderId="1" xfId="10" applyFont="1" applyBorder="1" applyAlignment="1">
      <alignment horizontal="left" vertical="center" wrapText="1"/>
    </xf>
    <xf numFmtId="0" fontId="4" fillId="3" borderId="1" xfId="10" applyFont="1" applyFill="1" applyBorder="1" applyAlignment="1">
      <alignment horizontal="left" vertical="center" wrapText="1"/>
    </xf>
    <xf numFmtId="49" fontId="7" fillId="0" borderId="1" xfId="10" applyNumberFormat="1" applyFont="1" applyFill="1" applyBorder="1" applyAlignment="1">
      <alignment horizontal="left" vertical="center" wrapText="1"/>
    </xf>
    <xf numFmtId="0" fontId="28" fillId="0" borderId="1" xfId="10" applyFont="1" applyFill="1" applyBorder="1" applyAlignment="1">
      <alignment horizontal="left" vertical="center" wrapText="1"/>
    </xf>
    <xf numFmtId="0" fontId="40" fillId="0" borderId="1" xfId="10" applyFont="1" applyBorder="1" applyAlignment="1">
      <alignment horizontal="left" vertical="center" wrapText="1"/>
    </xf>
    <xf numFmtId="0" fontId="28" fillId="0" borderId="1" xfId="10" applyFont="1" applyBorder="1" applyAlignment="1">
      <alignment horizontal="left" vertical="center" wrapText="1"/>
    </xf>
    <xf numFmtId="0" fontId="6" fillId="4" borderId="1" xfId="16" applyFont="1" applyFill="1" applyBorder="1" applyAlignment="1">
      <alignment horizontal="left" vertical="top" wrapText="1"/>
    </xf>
    <xf numFmtId="0" fontId="4" fillId="4" borderId="1" xfId="16" applyFont="1" applyFill="1" applyBorder="1" applyAlignment="1">
      <alignment horizontal="center" vertical="center" wrapText="1"/>
    </xf>
    <xf numFmtId="0" fontId="6" fillId="0" borderId="1" xfId="16" applyFont="1" applyFill="1" applyBorder="1" applyAlignment="1">
      <alignment horizontal="left" vertical="top" wrapText="1"/>
    </xf>
    <xf numFmtId="0" fontId="4" fillId="0" borderId="1" xfId="16" applyFont="1" applyFill="1" applyBorder="1" applyAlignment="1">
      <alignment horizontal="center" vertical="center" wrapText="1"/>
    </xf>
    <xf numFmtId="0" fontId="6" fillId="8" borderId="1" xfId="16" applyFont="1" applyFill="1" applyBorder="1" applyAlignment="1">
      <alignment horizontal="left" vertical="top" wrapText="1"/>
    </xf>
    <xf numFmtId="0" fontId="14" fillId="0" borderId="1" xfId="16" applyFont="1" applyFill="1" applyBorder="1" applyAlignment="1">
      <alignment horizontal="left" vertical="top" wrapText="1"/>
    </xf>
    <xf numFmtId="0" fontId="7" fillId="0" borderId="5" xfId="10" applyFont="1" applyFill="1" applyBorder="1" applyAlignment="1">
      <alignment horizontal="left" vertical="top"/>
    </xf>
    <xf numFmtId="0" fontId="7" fillId="7" borderId="0" xfId="10" applyFont="1" applyFill="1"/>
    <xf numFmtId="0" fontId="3" fillId="7" borderId="1" xfId="10" applyFont="1" applyFill="1" applyBorder="1" applyAlignment="1">
      <alignment horizontal="left" vertical="top"/>
    </xf>
    <xf numFmtId="0" fontId="3" fillId="7" borderId="1" xfId="10" applyFont="1" applyFill="1" applyBorder="1" applyAlignment="1">
      <alignment horizontal="center" vertical="center" wrapText="1"/>
    </xf>
    <xf numFmtId="0" fontId="14" fillId="7" borderId="1" xfId="10" applyFont="1" applyFill="1" applyBorder="1" applyAlignment="1">
      <alignment horizontal="left" vertical="top" wrapText="1"/>
    </xf>
    <xf numFmtId="0" fontId="6" fillId="0" borderId="1" xfId="17" applyFont="1" applyFill="1" applyBorder="1" applyAlignment="1">
      <alignment horizontal="left" vertical="top" wrapText="1"/>
    </xf>
    <xf numFmtId="0" fontId="6" fillId="0" borderId="0" xfId="9"/>
    <xf numFmtId="0" fontId="6" fillId="0" borderId="0" xfId="9" applyAlignment="1">
      <alignment wrapText="1"/>
    </xf>
    <xf numFmtId="0" fontId="6" fillId="0" borderId="1" xfId="9" applyBorder="1" applyAlignment="1">
      <alignment vertical="center"/>
    </xf>
    <xf numFmtId="0" fontId="6" fillId="0" borderId="1" xfId="9" applyFont="1" applyBorder="1" applyAlignment="1">
      <alignment vertical="center" wrapText="1"/>
    </xf>
    <xf numFmtId="0" fontId="4" fillId="0" borderId="1" xfId="9" applyFont="1" applyBorder="1" applyAlignment="1">
      <alignment vertical="center" wrapText="1"/>
    </xf>
    <xf numFmtId="49" fontId="6" fillId="0" borderId="1" xfId="9" applyNumberFormat="1" applyFont="1" applyBorder="1" applyAlignment="1">
      <alignment vertical="center"/>
    </xf>
    <xf numFmtId="0" fontId="6" fillId="0" borderId="1" xfId="9" applyBorder="1" applyAlignment="1">
      <alignment vertical="center" wrapText="1"/>
    </xf>
    <xf numFmtId="0" fontId="6" fillId="0" borderId="1" xfId="9" applyFont="1" applyBorder="1" applyAlignment="1">
      <alignment horizontal="left" vertical="center" wrapText="1"/>
    </xf>
    <xf numFmtId="49" fontId="6" fillId="0" borderId="1" xfId="9" applyNumberFormat="1" applyBorder="1" applyAlignment="1">
      <alignment vertical="center"/>
    </xf>
    <xf numFmtId="49" fontId="3" fillId="3" borderId="1" xfId="10" applyNumberFormat="1" applyFont="1" applyFill="1" applyBorder="1" applyAlignment="1">
      <alignment horizontal="left" vertical="center" wrapText="1"/>
    </xf>
    <xf numFmtId="0" fontId="6" fillId="0" borderId="1" xfId="9" applyBorder="1" applyAlignment="1">
      <alignment horizontal="center" vertical="center"/>
    </xf>
    <xf numFmtId="0" fontId="3" fillId="0" borderId="4" xfId="10" applyFont="1" applyFill="1" applyBorder="1" applyAlignment="1">
      <alignment horizontal="center" vertical="center" wrapText="1"/>
    </xf>
    <xf numFmtId="0" fontId="4" fillId="7" borderId="1" xfId="10" applyFont="1" applyFill="1" applyBorder="1" applyAlignment="1">
      <alignment horizontal="center" vertical="center" wrapText="1"/>
    </xf>
    <xf numFmtId="0" fontId="7" fillId="7" borderId="0" xfId="10" applyFont="1" applyFill="1" applyAlignment="1">
      <alignment horizontal="left" vertical="top" wrapText="1"/>
    </xf>
    <xf numFmtId="0" fontId="6" fillId="0" borderId="1" xfId="18" applyFont="1" applyFill="1" applyBorder="1" applyAlignment="1">
      <alignment horizontal="left" vertical="top" wrapText="1"/>
    </xf>
    <xf numFmtId="0" fontId="27" fillId="7" borderId="1" xfId="10" applyFont="1" applyFill="1" applyBorder="1" applyAlignment="1">
      <alignment horizontal="center" vertical="center" wrapText="1"/>
    </xf>
    <xf numFmtId="0" fontId="24" fillId="0" borderId="7" xfId="1" applyFont="1" applyFill="1" applyBorder="1" applyAlignment="1">
      <alignment horizontal="left" vertical="top" wrapText="1"/>
    </xf>
    <xf numFmtId="0" fontId="37" fillId="11" borderId="1" xfId="0" applyFont="1" applyFill="1" applyBorder="1" applyAlignment="1">
      <alignment horizontal="left" vertical="top"/>
    </xf>
    <xf numFmtId="0" fontId="4" fillId="11" borderId="1" xfId="0" applyNumberFormat="1" applyFont="1" applyFill="1" applyBorder="1" applyAlignment="1">
      <alignment horizontal="left" vertical="top" wrapText="1"/>
    </xf>
    <xf numFmtId="0" fontId="4" fillId="11" borderId="1" xfId="0" applyFont="1" applyFill="1" applyBorder="1" applyAlignment="1">
      <alignment horizontal="center" vertical="top"/>
    </xf>
    <xf numFmtId="0" fontId="38" fillId="11" borderId="1" xfId="12" applyFont="1" applyFill="1" applyBorder="1" applyAlignment="1" applyProtection="1">
      <alignment horizontal="left" vertical="top" wrapText="1"/>
    </xf>
    <xf numFmtId="0" fontId="27" fillId="0" borderId="1" xfId="10" applyFont="1" applyFill="1" applyBorder="1" applyAlignment="1">
      <alignment horizontal="center" vertical="center" wrapText="1"/>
    </xf>
    <xf numFmtId="2" fontId="0" fillId="0" borderId="0" xfId="0" applyNumberFormat="1" applyFill="1" applyAlignment="1">
      <alignment wrapText="1"/>
    </xf>
    <xf numFmtId="0" fontId="7" fillId="3" borderId="1" xfId="10" applyFont="1" applyFill="1" applyBorder="1" applyAlignment="1">
      <alignment horizontal="left" vertical="center" wrapText="1"/>
    </xf>
    <xf numFmtId="0" fontId="19" fillId="0" borderId="1" xfId="10" applyFont="1" applyFill="1" applyBorder="1" applyAlignment="1">
      <alignment horizontal="left" vertical="center" wrapText="1"/>
    </xf>
    <xf numFmtId="2" fontId="30" fillId="0" borderId="1" xfId="10" applyNumberFormat="1" applyFont="1" applyBorder="1" applyAlignment="1">
      <alignment vertical="center" wrapText="1"/>
    </xf>
    <xf numFmtId="2" fontId="30" fillId="0" borderId="1" xfId="10" applyNumberFormat="1" applyFont="1" applyFill="1" applyBorder="1" applyAlignment="1">
      <alignment vertical="center" wrapText="1"/>
    </xf>
    <xf numFmtId="0" fontId="31" fillId="0" borderId="1" xfId="10" applyFont="1" applyFill="1" applyBorder="1" applyAlignment="1">
      <alignment vertical="center" wrapText="1"/>
    </xf>
    <xf numFmtId="0" fontId="8" fillId="0" borderId="1" xfId="10" applyFill="1" applyBorder="1" applyAlignment="1">
      <alignment vertical="center" wrapText="1"/>
    </xf>
    <xf numFmtId="0" fontId="4" fillId="7" borderId="1" xfId="10" applyFont="1" applyFill="1" applyBorder="1" applyAlignment="1">
      <alignment horizontal="left" vertical="center" wrapText="1"/>
    </xf>
    <xf numFmtId="0" fontId="7" fillId="0" borderId="1" xfId="10" applyFont="1" applyBorder="1" applyAlignment="1">
      <alignment vertical="center" wrapText="1"/>
    </xf>
    <xf numFmtId="0" fontId="4" fillId="7" borderId="1" xfId="0" applyFont="1" applyFill="1" applyBorder="1" applyAlignment="1">
      <alignment horizontal="center" vertical="top" wrapText="1"/>
    </xf>
    <xf numFmtId="0" fontId="6" fillId="0" borderId="1" xfId="0" applyFont="1" applyFill="1" applyBorder="1" applyAlignment="1">
      <alignment horizontal="left" vertical="center" wrapText="1"/>
    </xf>
    <xf numFmtId="0" fontId="38" fillId="0" borderId="1" xfId="13" applyFont="1" applyFill="1" applyBorder="1" applyAlignment="1" applyProtection="1">
      <alignment horizontal="left" vertical="center" wrapText="1"/>
    </xf>
    <xf numFmtId="0" fontId="6"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shrinkToFit="1"/>
    </xf>
    <xf numFmtId="0" fontId="6" fillId="0" borderId="1" xfId="0" applyFont="1" applyFill="1" applyBorder="1" applyAlignment="1">
      <alignment horizontal="left" vertical="center" wrapText="1" shrinkToFit="1"/>
    </xf>
    <xf numFmtId="0" fontId="38" fillId="0" borderId="1" xfId="12" applyFont="1" applyFill="1" applyBorder="1" applyAlignment="1" applyProtection="1">
      <alignment horizontal="left" vertical="center" wrapText="1"/>
    </xf>
    <xf numFmtId="0" fontId="6" fillId="0" borderId="1" xfId="0" quotePrefix="1" applyFont="1" applyFill="1" applyBorder="1" applyAlignment="1">
      <alignment horizontal="left" vertical="center" wrapText="1" shrinkToFit="1"/>
    </xf>
    <xf numFmtId="0" fontId="4" fillId="11" borderId="1" xfId="0" applyNumberFormat="1" applyFont="1" applyFill="1" applyBorder="1" applyAlignment="1">
      <alignment horizontal="left" vertical="center" wrapText="1"/>
    </xf>
    <xf numFmtId="0" fontId="39" fillId="11" borderId="1" xfId="0" applyFont="1" applyFill="1" applyBorder="1" applyAlignment="1">
      <alignment horizontal="left" vertical="center" wrapText="1"/>
    </xf>
    <xf numFmtId="49" fontId="6" fillId="0" borderId="1" xfId="2" applyNumberFormat="1" applyFont="1" applyFill="1" applyBorder="1" applyAlignment="1">
      <alignment horizontal="left" vertical="center" wrapText="1"/>
    </xf>
    <xf numFmtId="0" fontId="6" fillId="0" borderId="1" xfId="2" applyNumberFormat="1" applyFont="1" applyFill="1" applyBorder="1" applyAlignment="1">
      <alignment horizontal="left" vertical="center" wrapText="1"/>
    </xf>
    <xf numFmtId="0" fontId="4" fillId="0" borderId="1" xfId="0" applyFont="1" applyFill="1" applyBorder="1" applyAlignment="1">
      <alignment horizontal="center" vertical="center" wrapText="1" shrinkToFit="1"/>
    </xf>
    <xf numFmtId="0" fontId="37" fillId="0" borderId="1" xfId="0" applyFont="1" applyFill="1" applyBorder="1" applyAlignment="1">
      <alignment horizontal="center" vertical="center" wrapText="1" shrinkToFit="1"/>
    </xf>
    <xf numFmtId="0" fontId="6" fillId="0" borderId="1" xfId="11" applyFont="1" applyFill="1" applyBorder="1" applyAlignment="1">
      <alignment horizontal="left" vertical="center" wrapText="1"/>
    </xf>
    <xf numFmtId="2" fontId="6" fillId="0" borderId="1" xfId="2"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shrinkToFit="1"/>
    </xf>
    <xf numFmtId="0" fontId="39"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37" fillId="11" borderId="1" xfId="0" applyFont="1" applyFill="1" applyBorder="1" applyAlignment="1">
      <alignment horizontal="left" vertical="center" wrapText="1"/>
    </xf>
    <xf numFmtId="0" fontId="4" fillId="11" borderId="1" xfId="0" applyFont="1" applyFill="1" applyBorder="1" applyAlignment="1">
      <alignment horizontal="center" vertical="center" wrapText="1"/>
    </xf>
    <xf numFmtId="0" fontId="39" fillId="0" borderId="1" xfId="0" quotePrefix="1" applyFont="1" applyFill="1" applyBorder="1" applyAlignment="1">
      <alignment horizontal="left" vertical="center" wrapText="1" shrinkToFit="1"/>
    </xf>
    <xf numFmtId="0" fontId="29" fillId="7" borderId="1" xfId="10" applyFont="1" applyFill="1" applyBorder="1" applyAlignment="1">
      <alignment horizontal="left" vertical="center" wrapText="1"/>
    </xf>
    <xf numFmtId="0" fontId="2" fillId="0" borderId="0" xfId="18"/>
    <xf numFmtId="0" fontId="29" fillId="0" borderId="1" xfId="10" applyFont="1" applyBorder="1" applyAlignment="1">
      <alignment horizontal="center" vertical="center"/>
    </xf>
    <xf numFmtId="0" fontId="29" fillId="7" borderId="1" xfId="10" applyNumberFormat="1" applyFont="1" applyFill="1" applyBorder="1" applyAlignment="1">
      <alignment horizontal="left" vertical="center" wrapText="1"/>
    </xf>
    <xf numFmtId="0" fontId="28" fillId="7" borderId="1" xfId="10" applyFont="1" applyFill="1" applyBorder="1" applyAlignment="1">
      <alignment horizontal="left" vertical="center" wrapText="1"/>
    </xf>
    <xf numFmtId="49" fontId="2" fillId="7" borderId="1" xfId="18" applyNumberFormat="1" applyFill="1" applyBorder="1" applyAlignment="1">
      <alignment horizontal="left" vertical="center"/>
    </xf>
    <xf numFmtId="0" fontId="42" fillId="7" borderId="1" xfId="18" applyFont="1" applyFill="1" applyBorder="1" applyAlignment="1">
      <alignment vertical="center" wrapText="1"/>
    </xf>
    <xf numFmtId="0" fontId="2" fillId="7" borderId="1" xfId="18" applyFill="1" applyBorder="1"/>
    <xf numFmtId="49" fontId="2" fillId="0" borderId="1" xfId="18" applyNumberFormat="1" applyBorder="1" applyAlignment="1">
      <alignment horizontal="left" vertical="center"/>
    </xf>
    <xf numFmtId="0" fontId="43" fillId="8" borderId="1" xfId="18" applyFont="1" applyFill="1" applyBorder="1" applyAlignment="1">
      <alignment horizontal="left" vertical="center" wrapText="1"/>
    </xf>
    <xf numFmtId="0" fontId="2" fillId="0" borderId="1" xfId="18" applyBorder="1"/>
    <xf numFmtId="0" fontId="44" fillId="8" borderId="1" xfId="18" applyFont="1" applyFill="1" applyBorder="1" applyAlignment="1">
      <alignment horizontal="left" vertical="center" wrapText="1"/>
    </xf>
    <xf numFmtId="0" fontId="43" fillId="7" borderId="1" xfId="18" applyFont="1" applyFill="1" applyBorder="1" applyAlignment="1">
      <alignment vertical="center" wrapText="1"/>
    </xf>
    <xf numFmtId="0" fontId="43" fillId="7" borderId="1" xfId="18" applyFont="1" applyFill="1" applyBorder="1" applyAlignment="1">
      <alignment horizontal="left" vertical="center" wrapText="1"/>
    </xf>
    <xf numFmtId="0" fontId="45" fillId="12" borderId="1" xfId="18" applyFont="1" applyFill="1" applyBorder="1" applyAlignment="1">
      <alignment horizontal="left" vertical="center" wrapText="1"/>
    </xf>
    <xf numFmtId="0" fontId="44" fillId="12" borderId="1" xfId="18" applyFont="1" applyFill="1" applyBorder="1" applyAlignment="1">
      <alignment horizontal="left" vertical="center" wrapText="1"/>
    </xf>
    <xf numFmtId="0" fontId="3" fillId="3" borderId="10" xfId="10" applyFont="1" applyFill="1" applyBorder="1" applyAlignment="1">
      <alignment horizontal="left" vertical="center" wrapText="1"/>
    </xf>
    <xf numFmtId="0" fontId="4" fillId="3" borderId="10" xfId="10" applyNumberFormat="1" applyFont="1" applyFill="1" applyBorder="1" applyAlignment="1">
      <alignment horizontal="center" vertical="center" wrapText="1"/>
    </xf>
    <xf numFmtId="0" fontId="3" fillId="7" borderId="8" xfId="10" applyFont="1" applyFill="1" applyBorder="1" applyAlignment="1">
      <alignment horizontal="left" vertical="center" wrapText="1"/>
    </xf>
    <xf numFmtId="0" fontId="3" fillId="7" borderId="1" xfId="10" applyFont="1" applyFill="1" applyBorder="1" applyAlignment="1">
      <alignment horizontal="left" vertical="center" wrapText="1"/>
    </xf>
    <xf numFmtId="0" fontId="3" fillId="3" borderId="8" xfId="10" applyFont="1" applyFill="1" applyBorder="1" applyAlignment="1">
      <alignment horizontal="left" vertical="center" wrapText="1"/>
    </xf>
    <xf numFmtId="0" fontId="6" fillId="0" borderId="1" xfId="3" applyNumberFormat="1" applyFont="1" applyFill="1" applyBorder="1" applyAlignment="1">
      <alignment horizontal="left" vertical="center" wrapText="1"/>
    </xf>
    <xf numFmtId="0" fontId="6" fillId="0" borderId="1" xfId="3" applyFont="1" applyFill="1" applyBorder="1" applyAlignment="1">
      <alignment horizontal="left" vertical="center" wrapText="1"/>
    </xf>
    <xf numFmtId="0" fontId="11" fillId="0" borderId="1" xfId="10" applyFont="1" applyFill="1" applyBorder="1" applyAlignment="1">
      <alignment horizontal="left" vertical="center" wrapText="1"/>
    </xf>
    <xf numFmtId="0" fontId="7" fillId="0" borderId="0" xfId="10" applyFont="1" applyAlignment="1">
      <alignment vertical="center"/>
    </xf>
    <xf numFmtId="0" fontId="7" fillId="0" borderId="1" xfId="10" applyFont="1" applyBorder="1" applyAlignment="1">
      <alignment vertical="center"/>
    </xf>
    <xf numFmtId="0" fontId="11" fillId="0" borderId="1" xfId="10" applyFont="1" applyBorder="1" applyAlignment="1">
      <alignment horizontal="left" vertical="center" wrapText="1"/>
    </xf>
    <xf numFmtId="0" fontId="7" fillId="0" borderId="1" xfId="3" applyFont="1" applyFill="1" applyBorder="1" applyAlignment="1">
      <alignment horizontal="left" vertical="center" wrapText="1"/>
    </xf>
    <xf numFmtId="0" fontId="3" fillId="0" borderId="1" xfId="3" applyFont="1" applyFill="1" applyBorder="1" applyAlignment="1">
      <alignment horizontal="center" vertical="center" wrapText="1"/>
    </xf>
    <xf numFmtId="0" fontId="3" fillId="3" borderId="5" xfId="10" applyFont="1" applyFill="1" applyBorder="1" applyAlignment="1">
      <alignment horizontal="left" vertical="center" wrapText="1"/>
    </xf>
    <xf numFmtId="0" fontId="4" fillId="3" borderId="7" xfId="10" applyFont="1" applyFill="1" applyBorder="1" applyAlignment="1">
      <alignment horizontal="left" vertical="center" wrapText="1"/>
    </xf>
    <xf numFmtId="0" fontId="4" fillId="3" borderId="10" xfId="10" applyNumberFormat="1" applyFont="1" applyFill="1" applyBorder="1" applyAlignment="1">
      <alignment horizontal="left" vertical="center" wrapText="1"/>
    </xf>
    <xf numFmtId="0" fontId="7" fillId="3" borderId="7" xfId="10" applyFont="1" applyFill="1" applyBorder="1" applyAlignment="1">
      <alignment horizontal="left" vertical="center" wrapText="1"/>
    </xf>
    <xf numFmtId="0" fontId="6" fillId="0" borderId="12" xfId="3" applyNumberFormat="1" applyFont="1" applyFill="1" applyBorder="1" applyAlignment="1">
      <alignment horizontal="left" vertical="center" wrapText="1"/>
    </xf>
    <xf numFmtId="0" fontId="19" fillId="0" borderId="7" xfId="10" applyFont="1" applyBorder="1" applyAlignment="1">
      <alignment horizontal="left" vertical="center" wrapText="1"/>
    </xf>
    <xf numFmtId="0" fontId="6" fillId="0" borderId="12" xfId="3" applyFont="1" applyFill="1" applyBorder="1" applyAlignment="1">
      <alignment horizontal="left" vertical="center" wrapText="1"/>
    </xf>
    <xf numFmtId="0" fontId="7" fillId="0" borderId="7" xfId="10" quotePrefix="1" applyFont="1" applyBorder="1" applyAlignment="1">
      <alignment horizontal="left" vertical="center" wrapText="1"/>
    </xf>
    <xf numFmtId="0" fontId="11" fillId="0" borderId="7" xfId="10" applyFont="1" applyBorder="1" applyAlignment="1">
      <alignment horizontal="left" vertical="center" wrapText="1"/>
    </xf>
    <xf numFmtId="0" fontId="18" fillId="0" borderId="7" xfId="10" applyFont="1" applyBorder="1" applyAlignment="1">
      <alignment horizontal="left" vertical="center" wrapText="1"/>
    </xf>
    <xf numFmtId="0" fontId="19" fillId="0" borderId="7" xfId="10" applyFont="1" applyFill="1" applyBorder="1" applyAlignment="1">
      <alignment horizontal="left" vertical="center" wrapText="1"/>
    </xf>
    <xf numFmtId="0" fontId="6" fillId="0" borderId="13" xfId="3" applyNumberFormat="1" applyFont="1" applyFill="1" applyBorder="1" applyAlignment="1">
      <alignment horizontal="left" vertical="center" wrapText="1"/>
    </xf>
    <xf numFmtId="0" fontId="6" fillId="0" borderId="14" xfId="3" applyNumberFormat="1" applyFont="1" applyFill="1" applyBorder="1" applyAlignment="1">
      <alignment horizontal="left" vertical="center" wrapText="1"/>
    </xf>
    <xf numFmtId="0" fontId="6" fillId="0" borderId="14" xfId="3" applyFont="1" applyFill="1" applyBorder="1" applyAlignment="1">
      <alignment horizontal="left" vertical="center" wrapText="1"/>
    </xf>
    <xf numFmtId="0" fontId="19" fillId="0" borderId="1" xfId="10" applyFont="1" applyBorder="1" applyAlignment="1">
      <alignment horizontal="left" vertical="center" wrapText="1"/>
    </xf>
    <xf numFmtId="0" fontId="25" fillId="0" borderId="1" xfId="10" applyFont="1" applyFill="1" applyBorder="1" applyAlignment="1">
      <alignment horizontal="left" vertical="center" wrapText="1"/>
    </xf>
    <xf numFmtId="0" fontId="25" fillId="0" borderId="1" xfId="10" applyFont="1" applyBorder="1" applyAlignment="1">
      <alignment horizontal="left" vertical="center" wrapText="1"/>
    </xf>
    <xf numFmtId="0" fontId="3" fillId="0" borderId="0" xfId="10" applyFont="1" applyAlignment="1">
      <alignment vertical="center" wrapText="1"/>
    </xf>
    <xf numFmtId="0" fontId="7" fillId="4" borderId="0" xfId="10" applyFont="1" applyFill="1" applyAlignment="1">
      <alignment vertical="center" wrapText="1"/>
    </xf>
    <xf numFmtId="0" fontId="7" fillId="0" borderId="0" xfId="10" applyFont="1" applyAlignment="1">
      <alignment vertical="center" wrapText="1"/>
    </xf>
    <xf numFmtId="0" fontId="32" fillId="0" borderId="1" xfId="0" applyFont="1" applyBorder="1" applyAlignment="1">
      <alignment vertical="center" wrapText="1"/>
    </xf>
    <xf numFmtId="0" fontId="32" fillId="0" borderId="1" xfId="0" applyFont="1" applyBorder="1" applyAlignment="1">
      <alignment horizontal="center" vertical="center" wrapText="1"/>
    </xf>
    <xf numFmtId="0" fontId="25" fillId="0" borderId="1" xfId="0" applyFont="1" applyBorder="1" applyAlignment="1">
      <alignment vertical="center" wrapText="1"/>
    </xf>
    <xf numFmtId="0" fontId="33" fillId="0" borderId="1" xfId="0" applyFont="1" applyBorder="1" applyAlignment="1">
      <alignment vertical="center" wrapText="1"/>
    </xf>
    <xf numFmtId="0" fontId="33" fillId="0" borderId="1" xfId="0" applyFont="1" applyFill="1" applyBorder="1" applyAlignment="1">
      <alignment vertical="center" wrapText="1"/>
    </xf>
    <xf numFmtId="0" fontId="32" fillId="0" borderId="1" xfId="0" applyFont="1" applyFill="1" applyBorder="1" applyAlignment="1">
      <alignment horizontal="center" vertical="center" wrapText="1"/>
    </xf>
    <xf numFmtId="0" fontId="26" fillId="0" borderId="1" xfId="0" applyFont="1" applyBorder="1" applyAlignment="1">
      <alignment horizontal="justify" vertical="center" wrapText="1"/>
    </xf>
    <xf numFmtId="0" fontId="12" fillId="0" borderId="1" xfId="10" applyFont="1" applyBorder="1" applyAlignment="1">
      <alignment vertical="center" wrapText="1"/>
    </xf>
    <xf numFmtId="0" fontId="0" fillId="0" borderId="1" xfId="0" applyBorder="1" applyAlignment="1">
      <alignment vertical="center" wrapText="1"/>
    </xf>
    <xf numFmtId="0" fontId="6" fillId="0" borderId="1" xfId="0" applyFont="1" applyBorder="1" applyAlignment="1">
      <alignment horizontal="center" vertical="center" wrapText="1"/>
    </xf>
    <xf numFmtId="0" fontId="3" fillId="7" borderId="1" xfId="10" applyFont="1" applyFill="1" applyBorder="1" applyAlignment="1">
      <alignment vertical="center" wrapText="1"/>
    </xf>
    <xf numFmtId="0" fontId="8" fillId="0" borderId="0" xfId="10" applyAlignment="1">
      <alignment vertical="center" wrapText="1"/>
    </xf>
    <xf numFmtId="0" fontId="8" fillId="0" borderId="0" xfId="10" applyFont="1" applyFill="1" applyAlignment="1">
      <alignment horizontal="center" vertical="center" wrapText="1"/>
    </xf>
    <xf numFmtId="0" fontId="8" fillId="0" borderId="1" xfId="10" applyBorder="1" applyAlignment="1">
      <alignment vertical="center" wrapText="1"/>
    </xf>
    <xf numFmtId="0" fontId="8" fillId="0" borderId="0" xfId="10" applyAlignment="1">
      <alignment horizontal="center" vertical="center" wrapText="1"/>
    </xf>
    <xf numFmtId="0" fontId="8" fillId="0" borderId="0" xfId="10" applyFill="1" applyAlignment="1">
      <alignment horizontal="center" vertical="center" wrapText="1"/>
    </xf>
    <xf numFmtId="0" fontId="8" fillId="7" borderId="1" xfId="10" applyFill="1" applyBorder="1" applyAlignment="1">
      <alignment vertical="center" wrapText="1"/>
    </xf>
    <xf numFmtId="0" fontId="15" fillId="0" borderId="1" xfId="10" applyFont="1" applyBorder="1" applyAlignment="1">
      <alignment horizontal="center" vertical="center" wrapText="1"/>
    </xf>
    <xf numFmtId="0" fontId="15" fillId="7" borderId="1" xfId="10" applyFont="1" applyFill="1" applyBorder="1" applyAlignment="1">
      <alignment horizontal="center" vertical="center" wrapText="1"/>
    </xf>
    <xf numFmtId="0" fontId="46" fillId="0" borderId="0" xfId="9" applyFont="1"/>
    <xf numFmtId="0" fontId="51" fillId="3" borderId="1" xfId="10" applyFont="1" applyFill="1" applyBorder="1" applyAlignment="1">
      <alignment horizontal="left" vertical="top" wrapText="1"/>
    </xf>
    <xf numFmtId="0" fontId="51" fillId="3" borderId="1" xfId="10" applyFont="1" applyFill="1" applyBorder="1" applyAlignment="1">
      <alignment horizontal="center" vertical="center" wrapText="1"/>
    </xf>
    <xf numFmtId="0" fontId="43" fillId="3" borderId="1" xfId="10" applyFont="1" applyFill="1" applyBorder="1" applyAlignment="1">
      <alignment horizontal="left" vertical="top" wrapText="1"/>
    </xf>
    <xf numFmtId="0" fontId="51" fillId="0" borderId="1" xfId="10" applyFont="1" applyBorder="1" applyAlignment="1">
      <alignment horizontal="center" vertical="center" wrapText="1"/>
    </xf>
    <xf numFmtId="0" fontId="43" fillId="7" borderId="1" xfId="10" applyNumberFormat="1" applyFont="1" applyFill="1" applyBorder="1" applyAlignment="1">
      <alignment horizontal="left" vertical="top" wrapText="1"/>
    </xf>
    <xf numFmtId="0" fontId="43" fillId="3" borderId="1" xfId="10" applyNumberFormat="1" applyFont="1" applyFill="1" applyBorder="1" applyAlignment="1">
      <alignment horizontal="center" vertical="center" wrapText="1"/>
    </xf>
    <xf numFmtId="0" fontId="52" fillId="3" borderId="1" xfId="10" applyFont="1" applyFill="1" applyBorder="1" applyAlignment="1">
      <alignment horizontal="left" vertical="top" wrapText="1"/>
    </xf>
    <xf numFmtId="0" fontId="43" fillId="0" borderId="1" xfId="10" applyFont="1" applyBorder="1" applyAlignment="1">
      <alignment horizontal="center" vertical="center" wrapText="1"/>
    </xf>
    <xf numFmtId="49" fontId="47" fillId="0" borderId="1" xfId="9" applyNumberFormat="1" applyFont="1" applyBorder="1" applyAlignment="1">
      <alignment vertical="center" wrapText="1"/>
    </xf>
    <xf numFmtId="0" fontId="48" fillId="0" borderId="1" xfId="9" applyFont="1" applyBorder="1" applyAlignment="1">
      <alignment vertical="center" wrapText="1"/>
    </xf>
    <xf numFmtId="0" fontId="44" fillId="0" borderId="1" xfId="9" applyFont="1" applyBorder="1"/>
    <xf numFmtId="0" fontId="49" fillId="0" borderId="1" xfId="9" applyFont="1" applyBorder="1" applyAlignment="1">
      <alignment vertical="center" wrapText="1"/>
    </xf>
    <xf numFmtId="0" fontId="48" fillId="8" borderId="1" xfId="9" applyFont="1" applyFill="1" applyBorder="1" applyAlignment="1">
      <alignment vertical="center" wrapText="1"/>
    </xf>
    <xf numFmtId="0" fontId="49" fillId="0" borderId="1" xfId="9" applyFont="1" applyFill="1" applyBorder="1" applyAlignment="1">
      <alignment vertical="center" wrapText="1"/>
    </xf>
    <xf numFmtId="0" fontId="48" fillId="0" borderId="1" xfId="9" applyFont="1" applyFill="1" applyBorder="1" applyAlignment="1">
      <alignment vertical="center" wrapText="1"/>
    </xf>
    <xf numFmtId="49" fontId="47" fillId="0" borderId="1" xfId="9" applyNumberFormat="1" applyFont="1" applyBorder="1" applyAlignment="1">
      <alignment vertical="center" wrapText="1"/>
    </xf>
    <xf numFmtId="0" fontId="6" fillId="12" borderId="1" xfId="3" applyFont="1" applyFill="1" applyBorder="1" applyAlignment="1">
      <alignment horizontal="left" vertical="center" wrapText="1"/>
    </xf>
    <xf numFmtId="0" fontId="7" fillId="12" borderId="1" xfId="10" applyFont="1" applyFill="1" applyBorder="1" applyAlignment="1">
      <alignment horizontal="left" vertical="center" wrapText="1"/>
    </xf>
    <xf numFmtId="0" fontId="6" fillId="12" borderId="1" xfId="10" applyFont="1" applyFill="1" applyBorder="1" applyAlignment="1">
      <alignment horizontal="left" vertical="center" wrapText="1"/>
    </xf>
    <xf numFmtId="16" fontId="3" fillId="3" borderId="1" xfId="10" quotePrefix="1" applyNumberFormat="1" applyFont="1" applyFill="1" applyBorder="1" applyAlignment="1">
      <alignment horizontal="left" vertical="center" wrapText="1"/>
    </xf>
    <xf numFmtId="49" fontId="47" fillId="0" borderId="1" xfId="9" applyNumberFormat="1" applyFont="1" applyBorder="1" applyAlignment="1">
      <alignment vertical="center" wrapText="1"/>
    </xf>
    <xf numFmtId="49" fontId="6" fillId="0" borderId="1" xfId="9" applyNumberFormat="1" applyBorder="1" applyAlignment="1">
      <alignment vertical="center"/>
    </xf>
    <xf numFmtId="49" fontId="6" fillId="0" borderId="4" xfId="9" applyNumberFormat="1" applyFont="1" applyBorder="1" applyAlignment="1">
      <alignment vertical="center"/>
    </xf>
    <xf numFmtId="49" fontId="6" fillId="0" borderId="3" xfId="9" applyNumberFormat="1" applyFont="1" applyBorder="1" applyAlignment="1">
      <alignment vertical="center"/>
    </xf>
    <xf numFmtId="49" fontId="6" fillId="0" borderId="2" xfId="9" applyNumberFormat="1" applyFont="1" applyBorder="1" applyAlignment="1">
      <alignment vertical="center"/>
    </xf>
    <xf numFmtId="0" fontId="53" fillId="0" borderId="1" xfId="19" applyFont="1" applyBorder="1" applyAlignment="1">
      <alignment horizontal="center" vertical="center"/>
    </xf>
    <xf numFmtId="0" fontId="53" fillId="0" borderId="1" xfId="19" applyFont="1" applyBorder="1" applyAlignment="1">
      <alignment horizontal="center" vertical="center" wrapText="1"/>
    </xf>
    <xf numFmtId="0" fontId="1" fillId="0" borderId="0" xfId="19"/>
    <xf numFmtId="0" fontId="1" fillId="0" borderId="1" xfId="19" applyBorder="1" applyAlignment="1">
      <alignment horizontal="center" vertical="center" wrapText="1"/>
    </xf>
    <xf numFmtId="0" fontId="1" fillId="0" borderId="1" xfId="19" applyBorder="1" applyAlignment="1">
      <alignment horizontal="left" vertical="center" wrapText="1"/>
    </xf>
    <xf numFmtId="0" fontId="1" fillId="0" borderId="1" xfId="19" applyFill="1" applyBorder="1" applyAlignment="1">
      <alignment horizontal="center" vertical="center" wrapText="1"/>
    </xf>
    <xf numFmtId="0" fontId="1" fillId="0" borderId="0" xfId="19" applyAlignment="1">
      <alignment wrapText="1"/>
    </xf>
    <xf numFmtId="0" fontId="1" fillId="0" borderId="1" xfId="19" applyFill="1" applyBorder="1" applyAlignment="1">
      <alignment horizontal="left" vertical="center" wrapText="1"/>
    </xf>
    <xf numFmtId="0" fontId="1" fillId="13" borderId="1" xfId="19" applyFill="1" applyBorder="1" applyAlignment="1">
      <alignment vertical="top" wrapText="1"/>
    </xf>
    <xf numFmtId="0" fontId="1" fillId="13" borderId="1" xfId="19" applyFill="1" applyBorder="1" applyAlignment="1">
      <alignment wrapText="1"/>
    </xf>
    <xf numFmtId="0" fontId="1" fillId="0" borderId="1" xfId="19" applyBorder="1" applyAlignment="1">
      <alignment vertical="top" wrapText="1"/>
    </xf>
    <xf numFmtId="0" fontId="1" fillId="0" borderId="1" xfId="19" applyBorder="1" applyAlignment="1">
      <alignment wrapText="1"/>
    </xf>
    <xf numFmtId="0" fontId="1" fillId="0" borderId="1" xfId="19" applyBorder="1" applyAlignment="1">
      <alignment horizontal="left" vertical="top" wrapText="1"/>
    </xf>
    <xf numFmtId="0" fontId="1" fillId="0" borderId="0" xfId="19" applyAlignment="1">
      <alignment vertical="top" wrapText="1"/>
    </xf>
  </cellXfs>
  <cellStyles count="20">
    <cellStyle name="Dobre" xfId="1" builtinId="26"/>
    <cellStyle name="Excel Built-in Excel Built-in Excel Built-in Good" xfId="12"/>
    <cellStyle name="Excel Built-in Excel Built-in Excel Built-in Neutral" xfId="13"/>
    <cellStyle name="Excel Built-in Excel Built-in Normal 2 2" xfId="15"/>
    <cellStyle name="Excel Built-in Excel Built-in Normalny 5" xfId="14"/>
    <cellStyle name="Normal 2" xfId="2"/>
    <cellStyle name="Normal 2 2" xfId="3"/>
    <cellStyle name="Normalny" xfId="0" builtinId="0"/>
    <cellStyle name="Normalny 2" xfId="4"/>
    <cellStyle name="Normalny 2 2" xfId="5"/>
    <cellStyle name="Normalny 2 2 2" xfId="6"/>
    <cellStyle name="Normalny 2 2 2 2" xfId="18"/>
    <cellStyle name="Normalny 2 2 3" xfId="16"/>
    <cellStyle name="Normalny 2 3" xfId="7"/>
    <cellStyle name="Normalny 2 3 2" xfId="8"/>
    <cellStyle name="Normalny 2 3 2 2" xfId="17"/>
    <cellStyle name="Normalny 3" xfId="9"/>
    <cellStyle name="Normalny 4" xfId="19"/>
    <cellStyle name="Normalny 5" xfId="10"/>
    <cellStyle name="Normalny_Arkusz1" xfId="11"/>
  </cellStyles>
  <dxfs count="56">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absolute">
    <xdr:from>
      <xdr:col>2</xdr:col>
      <xdr:colOff>441949</xdr:colOff>
      <xdr:row>0</xdr:row>
      <xdr:rowOff>19050</xdr:rowOff>
    </xdr:from>
    <xdr:to>
      <xdr:col>4</xdr:col>
      <xdr:colOff>511799</xdr:colOff>
      <xdr:row>4</xdr:row>
      <xdr:rowOff>304800</xdr:rowOff>
    </xdr:to>
    <xdr:sp macro="" textlink="">
      <xdr:nvSpPr>
        <xdr:cNvPr id="1025" name="Text Box 1" hidden="1">
          <a:extLst>
            <a:ext uri="{FF2B5EF4-FFF2-40B4-BE49-F238E27FC236}">
              <a16:creationId xmlns:a16="http://schemas.microsoft.com/office/drawing/2014/main" xmlns="" id="{00000000-0008-0000-0100-000001040000}"/>
            </a:ext>
          </a:extLst>
        </xdr:cNvPr>
        <xdr:cNvSpPr txBox="1">
          <a:spLocks noChangeArrowheads="1"/>
        </xdr:cNvSpPr>
      </xdr:nvSpPr>
      <xdr:spPr bwMode="auto">
        <a:xfrm>
          <a:off x="7467600" y="19050"/>
          <a:ext cx="1371600" cy="11144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3381375</xdr:colOff>
      <xdr:row>0</xdr:row>
      <xdr:rowOff>19050</xdr:rowOff>
    </xdr:from>
    <xdr:to>
      <xdr:col>5</xdr:col>
      <xdr:colOff>3924300</xdr:colOff>
      <xdr:row>2</xdr:row>
      <xdr:rowOff>103187</xdr:rowOff>
    </xdr:to>
    <xdr:sp macro="" textlink="">
      <xdr:nvSpPr>
        <xdr:cNvPr id="2" name="Text Box 1" hidden="1"/>
        <xdr:cNvSpPr txBox="1">
          <a:spLocks noChangeArrowheads="1"/>
        </xdr:cNvSpPr>
      </xdr:nvSpPr>
      <xdr:spPr bwMode="auto">
        <a:xfrm>
          <a:off x="11534775" y="19050"/>
          <a:ext cx="542925" cy="76041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4819650</xdr:colOff>
      <xdr:row>0</xdr:row>
      <xdr:rowOff>19050</xdr:rowOff>
    </xdr:from>
    <xdr:to>
      <xdr:col>4</xdr:col>
      <xdr:colOff>159204</xdr:colOff>
      <xdr:row>0</xdr:row>
      <xdr:rowOff>161925</xdr:rowOff>
    </xdr:to>
    <xdr:sp macro="" textlink="">
      <xdr:nvSpPr>
        <xdr:cNvPr id="3073" name="Text Box 1" hidden="1">
          <a:extLst>
            <a:ext uri="{FF2B5EF4-FFF2-40B4-BE49-F238E27FC236}">
              <a16:creationId xmlns:a16="http://schemas.microsoft.com/office/drawing/2014/main" xmlns="" id="{00000000-0008-0000-0400-0000010C0000}"/>
            </a:ext>
          </a:extLst>
        </xdr:cNvPr>
        <xdr:cNvSpPr txBox="1">
          <a:spLocks noChangeArrowheads="1"/>
        </xdr:cNvSpPr>
      </xdr:nvSpPr>
      <xdr:spPr bwMode="auto">
        <a:xfrm>
          <a:off x="5429250" y="19050"/>
          <a:ext cx="1371600" cy="75247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756557</xdr:colOff>
      <xdr:row>0</xdr:row>
      <xdr:rowOff>161925</xdr:rowOff>
    </xdr:from>
    <xdr:to>
      <xdr:col>5</xdr:col>
      <xdr:colOff>2135640</xdr:colOff>
      <xdr:row>0</xdr:row>
      <xdr:rowOff>161925</xdr:rowOff>
    </xdr:to>
    <xdr:sp macro="" textlink="">
      <xdr:nvSpPr>
        <xdr:cNvPr id="3074" name="Text Box 2" hidden="1">
          <a:extLst>
            <a:ext uri="{FF2B5EF4-FFF2-40B4-BE49-F238E27FC236}">
              <a16:creationId xmlns:a16="http://schemas.microsoft.com/office/drawing/2014/main" xmlns="" id="{00000000-0008-0000-0400-0000020C0000}"/>
            </a:ext>
          </a:extLst>
        </xdr:cNvPr>
        <xdr:cNvSpPr txBox="1">
          <a:spLocks noChangeArrowheads="1"/>
        </xdr:cNvSpPr>
      </xdr:nvSpPr>
      <xdr:spPr bwMode="auto">
        <a:xfrm>
          <a:off x="8248650" y="5495925"/>
          <a:ext cx="1371600" cy="11906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4</xdr:col>
      <xdr:colOff>828675</xdr:colOff>
      <xdr:row>0</xdr:row>
      <xdr:rowOff>19050</xdr:rowOff>
    </xdr:from>
    <xdr:to>
      <xdr:col>5</xdr:col>
      <xdr:colOff>2598</xdr:colOff>
      <xdr:row>3</xdr:row>
      <xdr:rowOff>39159</xdr:rowOff>
    </xdr:to>
    <xdr:sp macro="" textlink="">
      <xdr:nvSpPr>
        <xdr:cNvPr id="2" name="Text Box 1" hidden="1"/>
        <xdr:cNvSpPr txBox="1">
          <a:spLocks noChangeArrowheads="1"/>
        </xdr:cNvSpPr>
      </xdr:nvSpPr>
      <xdr:spPr bwMode="auto">
        <a:xfrm>
          <a:off x="9515475" y="19050"/>
          <a:ext cx="59748" cy="75353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7</xdr:col>
      <xdr:colOff>1500188</xdr:colOff>
      <xdr:row>0</xdr:row>
      <xdr:rowOff>19050</xdr:rowOff>
    </xdr:from>
    <xdr:to>
      <xdr:col>7</xdr:col>
      <xdr:colOff>2874963</xdr:colOff>
      <xdr:row>4</xdr:row>
      <xdr:rowOff>128588</xdr:rowOff>
    </xdr:to>
    <xdr:sp macro="" textlink="">
      <xdr:nvSpPr>
        <xdr:cNvPr id="2" name="Text Box 1" hidden="1"/>
        <xdr:cNvSpPr txBox="1">
          <a:spLocks noChangeArrowheads="1"/>
        </xdr:cNvSpPr>
      </xdr:nvSpPr>
      <xdr:spPr bwMode="auto">
        <a:xfrm>
          <a:off x="12768263" y="19050"/>
          <a:ext cx="1374775" cy="75723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5</xdr:col>
      <xdr:colOff>107373</xdr:colOff>
      <xdr:row>0</xdr:row>
      <xdr:rowOff>9525</xdr:rowOff>
    </xdr:from>
    <xdr:to>
      <xdr:col>7</xdr:col>
      <xdr:colOff>269297</xdr:colOff>
      <xdr:row>2</xdr:row>
      <xdr:rowOff>123825</xdr:rowOff>
    </xdr:to>
    <xdr:sp macro="" textlink="">
      <xdr:nvSpPr>
        <xdr:cNvPr id="2" name="Text Box 1" hidden="1"/>
        <xdr:cNvSpPr txBox="1">
          <a:spLocks noChangeArrowheads="1"/>
        </xdr:cNvSpPr>
      </xdr:nvSpPr>
      <xdr:spPr bwMode="auto">
        <a:xfrm>
          <a:off x="12375573" y="9525"/>
          <a:ext cx="1381124" cy="60007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xdr:col>
      <xdr:colOff>21648</xdr:colOff>
      <xdr:row>45</xdr:row>
      <xdr:rowOff>96982</xdr:rowOff>
    </xdr:from>
    <xdr:to>
      <xdr:col>2</xdr:col>
      <xdr:colOff>745548</xdr:colOff>
      <xdr:row>46</xdr:row>
      <xdr:rowOff>38965</xdr:rowOff>
    </xdr:to>
    <xdr:sp macro="" textlink="">
      <xdr:nvSpPr>
        <xdr:cNvPr id="3" name="Text Box 2" hidden="1"/>
        <xdr:cNvSpPr txBox="1">
          <a:spLocks noChangeArrowheads="1"/>
        </xdr:cNvSpPr>
      </xdr:nvSpPr>
      <xdr:spPr bwMode="auto">
        <a:xfrm>
          <a:off x="5917623" y="12012757"/>
          <a:ext cx="1381125" cy="16105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RPADLO~1/LOCALS~1/Temp/notesC9812B/FINAL%2007082011_Za&#322;&#261;cznik%20do%20OPZ%20-%20specyfikacja%20parametr&#243;w%20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nktacja"/>
      <sheetName val="Infrastruktura i narzędzia"/>
      <sheetName val="Wymagania prawne"/>
      <sheetName val="Finanse i Księgowość"/>
      <sheetName val="Zakupy"/>
      <sheetName val="Sprzedaż"/>
      <sheetName val="Gospodarka Magazynowa"/>
      <sheetName val="Budżetowanie"/>
      <sheetName val="Kadry - Płace"/>
      <sheetName val="Hurtownia Danych i BI"/>
      <sheetName val="EOD i Workflow"/>
      <sheetName val="Repozytorium"/>
      <sheetName val="e-Faktura"/>
      <sheetName val="Portal korporacyjny"/>
      <sheetName val="Szyna usług"/>
    </sheetNames>
    <sheetDataSet>
      <sheetData sheetId="0">
        <row r="4">
          <cell r="B4" t="str">
            <v>Warunek graniczny</v>
          </cell>
        </row>
        <row r="5">
          <cell r="B5" t="str">
            <v>NIE</v>
          </cell>
        </row>
        <row r="6">
          <cell r="B6" t="str">
            <v>TAK</v>
          </cell>
        </row>
        <row r="9">
          <cell r="B9">
            <v>0</v>
          </cell>
        </row>
        <row r="10">
          <cell r="B10">
            <v>5</v>
          </cell>
        </row>
        <row r="11">
          <cell r="B11">
            <v>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C110"/>
  <sheetViews>
    <sheetView workbookViewId="0">
      <selection activeCell="C46" sqref="C46"/>
    </sheetView>
  </sheetViews>
  <sheetFormatPr defaultRowHeight="12.75" outlineLevelRow="1"/>
  <cols>
    <col min="1" max="1" width="46" customWidth="1"/>
    <col min="3" max="3" width="72" customWidth="1"/>
  </cols>
  <sheetData>
    <row r="1" spans="1:3">
      <c r="C1" t="s">
        <v>2473</v>
      </c>
    </row>
    <row r="2" spans="1:3" ht="13.5" customHeight="1" collapsed="1">
      <c r="A2" s="95" t="s">
        <v>30</v>
      </c>
    </row>
    <row r="3" spans="1:3" ht="13.5" hidden="1" customHeight="1" outlineLevel="1">
      <c r="B3" s="88" t="s">
        <v>332</v>
      </c>
      <c r="C3" s="89" t="s">
        <v>30</v>
      </c>
    </row>
    <row r="4" spans="1:3" ht="13.5" hidden="1" customHeight="1" outlineLevel="1">
      <c r="B4" s="88" t="str">
        <f>CONCATENATE($B$3,"1")</f>
        <v>1.1</v>
      </c>
      <c r="C4" s="90" t="s">
        <v>31</v>
      </c>
    </row>
    <row r="5" spans="1:3" ht="13.5" hidden="1" customHeight="1" outlineLevel="1">
      <c r="B5" s="88" t="str">
        <f>CONCATENATE($B$3,"2")</f>
        <v>1.2</v>
      </c>
      <c r="C5" s="90" t="s">
        <v>563</v>
      </c>
    </row>
    <row r="6" spans="1:3" ht="13.5" hidden="1" customHeight="1" outlineLevel="1">
      <c r="B6" s="88" t="str">
        <f>CONCATENATE($B$3,"3")</f>
        <v>1.3</v>
      </c>
      <c r="C6" s="90" t="s">
        <v>550</v>
      </c>
    </row>
    <row r="7" spans="1:3" ht="13.5" hidden="1" customHeight="1" outlineLevel="1">
      <c r="B7" s="88" t="str">
        <f>CONCATENATE($B$3,"4")</f>
        <v>1.4</v>
      </c>
      <c r="C7" s="90" t="s">
        <v>569</v>
      </c>
    </row>
    <row r="8" spans="1:3" ht="13.5" hidden="1" customHeight="1" outlineLevel="1">
      <c r="B8" s="88" t="str">
        <f>CONCATENATE($B$3,"5")</f>
        <v>1.5</v>
      </c>
      <c r="C8" s="90" t="s">
        <v>554</v>
      </c>
    </row>
    <row r="9" spans="1:3" ht="13.5" hidden="1" customHeight="1" outlineLevel="1">
      <c r="B9" s="88" t="str">
        <f>CONCATENATE($B$3,"6")</f>
        <v>1.6</v>
      </c>
      <c r="C9" s="90" t="s">
        <v>555</v>
      </c>
    </row>
    <row r="10" spans="1:3" ht="13.5" hidden="1" customHeight="1" outlineLevel="1">
      <c r="B10" s="88" t="str">
        <f>CONCATENATE($B$3,"7")</f>
        <v>1.7</v>
      </c>
      <c r="C10" s="90" t="s">
        <v>560</v>
      </c>
    </row>
    <row r="11" spans="1:3" ht="13.5" hidden="1" customHeight="1" outlineLevel="1">
      <c r="B11" s="88" t="str">
        <f>CONCATENATE($B$3,"8")</f>
        <v>1.8</v>
      </c>
      <c r="C11" s="90" t="s">
        <v>570</v>
      </c>
    </row>
    <row r="12" spans="1:3" ht="13.5" hidden="1" customHeight="1" outlineLevel="1">
      <c r="B12" s="88" t="str">
        <f>CONCATENATE($B$3,"9")</f>
        <v>1.9</v>
      </c>
      <c r="C12" s="90" t="s">
        <v>576</v>
      </c>
    </row>
    <row r="13" spans="1:3" ht="13.5" hidden="1" customHeight="1" outlineLevel="1">
      <c r="B13" s="88" t="str">
        <f>CONCATENATE($B$3,"10")</f>
        <v>1.10</v>
      </c>
      <c r="C13" s="90" t="s">
        <v>559</v>
      </c>
    </row>
    <row r="14" spans="1:3" ht="13.5" hidden="1" customHeight="1" outlineLevel="1">
      <c r="B14" s="88" t="str">
        <f>CONCATENATE($B$3,"11")</f>
        <v>1.11</v>
      </c>
      <c r="C14" s="90" t="s">
        <v>565</v>
      </c>
    </row>
    <row r="15" spans="1:3" ht="13.5" hidden="1" customHeight="1" outlineLevel="1">
      <c r="B15" s="88" t="str">
        <f>CONCATENATE($B$3,"12")</f>
        <v>1.12</v>
      </c>
      <c r="C15" s="90" t="s">
        <v>586</v>
      </c>
    </row>
    <row r="16" spans="1:3" ht="13.5" hidden="1" customHeight="1" outlineLevel="1">
      <c r="B16" s="88" t="str">
        <f>CONCATENATE($B$3,"13")</f>
        <v>1.13</v>
      </c>
      <c r="C16" s="90" t="s">
        <v>553</v>
      </c>
    </row>
    <row r="17" spans="1:3" ht="13.5" hidden="1" customHeight="1" outlineLevel="1">
      <c r="B17" s="88" t="str">
        <f>CONCATENATE($B$3,"14")</f>
        <v>1.14</v>
      </c>
      <c r="C17" s="90" t="s">
        <v>647</v>
      </c>
    </row>
    <row r="18" spans="1:3" ht="13.5" hidden="1" customHeight="1" outlineLevel="1">
      <c r="B18" s="88" t="str">
        <f>CONCATENATE($B$3,"15")</f>
        <v>1.15</v>
      </c>
      <c r="C18" s="90" t="s">
        <v>637</v>
      </c>
    </row>
    <row r="19" spans="1:3" ht="13.5" hidden="1" customHeight="1" outlineLevel="1">
      <c r="B19" s="88" t="str">
        <f>CONCATENATE($B$3,"16")</f>
        <v>1.16</v>
      </c>
      <c r="C19" s="90" t="s">
        <v>552</v>
      </c>
    </row>
    <row r="20" spans="1:3" ht="13.5" hidden="1" customHeight="1" outlineLevel="1">
      <c r="B20" s="88" t="s">
        <v>322</v>
      </c>
      <c r="C20" s="90" t="s">
        <v>551</v>
      </c>
    </row>
    <row r="21" spans="1:3" ht="13.5" hidden="1" customHeight="1" outlineLevel="1">
      <c r="B21" s="88" t="str">
        <f>CONCATENATE($B$20,"1")</f>
        <v>2.1</v>
      </c>
      <c r="C21" s="90" t="s">
        <v>556</v>
      </c>
    </row>
    <row r="22" spans="1:3" ht="13.5" hidden="1" customHeight="1" outlineLevel="1">
      <c r="B22" s="88" t="str">
        <f>CONCATENATE($B$20,"2")</f>
        <v>2.2</v>
      </c>
      <c r="C22" s="90" t="s">
        <v>583</v>
      </c>
    </row>
    <row r="23" spans="1:3" ht="13.5" hidden="1" customHeight="1" outlineLevel="1">
      <c r="B23" s="88" t="str">
        <f>CONCATENATE($B$20,"3")</f>
        <v>2.3</v>
      </c>
      <c r="C23" s="90" t="s">
        <v>557</v>
      </c>
    </row>
    <row r="24" spans="1:3" ht="13.5" hidden="1" customHeight="1" outlineLevel="1">
      <c r="B24" s="88" t="str">
        <f>CONCATENATE($B$20,"4")</f>
        <v>2.4</v>
      </c>
      <c r="C24" s="90" t="s">
        <v>558</v>
      </c>
    </row>
    <row r="25" spans="1:3" ht="13.5" hidden="1" customHeight="1" outlineLevel="1">
      <c r="B25" s="88" t="str">
        <f>CONCATENATE($B$20,"5")</f>
        <v>2.5</v>
      </c>
      <c r="C25" s="90" t="s">
        <v>562</v>
      </c>
    </row>
    <row r="26" spans="1:3" ht="13.5" hidden="1" customHeight="1" outlineLevel="1"/>
    <row r="27" spans="1:3" ht="13.5" customHeight="1" collapsed="1">
      <c r="A27" s="95" t="s">
        <v>32</v>
      </c>
    </row>
    <row r="28" spans="1:3" ht="13.5" hidden="1" customHeight="1" outlineLevel="1">
      <c r="B28" s="91" t="s">
        <v>323</v>
      </c>
      <c r="C28" s="93" t="s">
        <v>333</v>
      </c>
    </row>
    <row r="29" spans="1:3" ht="13.5" hidden="1" customHeight="1" outlineLevel="1">
      <c r="B29" s="91" t="str">
        <f>CONCATENATE($B$28,"1")</f>
        <v>4.1</v>
      </c>
      <c r="C29" s="93" t="s">
        <v>334</v>
      </c>
    </row>
    <row r="30" spans="1:3" ht="13.5" hidden="1" customHeight="1" outlineLevel="1">
      <c r="B30" s="91" t="str">
        <f>CONCATENATE($B$28,"2")</f>
        <v>4.2</v>
      </c>
      <c r="C30" s="92" t="s">
        <v>362</v>
      </c>
    </row>
    <row r="31" spans="1:3" ht="13.5" hidden="1" customHeight="1" outlineLevel="1">
      <c r="B31" s="91" t="str">
        <f>CONCATENATE($B$28,"3")</f>
        <v>4.3</v>
      </c>
      <c r="C31" s="92" t="s">
        <v>394</v>
      </c>
    </row>
    <row r="32" spans="1:3" ht="13.5" hidden="1" customHeight="1" outlineLevel="1">
      <c r="B32" s="91" t="str">
        <f>CONCATENATE($B$28,"4")</f>
        <v>4.4</v>
      </c>
      <c r="C32" s="92" t="s">
        <v>416</v>
      </c>
    </row>
    <row r="33" spans="1:3" ht="13.5" hidden="1" customHeight="1" outlineLevel="1">
      <c r="B33" s="91" t="str">
        <f>CONCATENATE($B$28,"5")</f>
        <v>4.5</v>
      </c>
      <c r="C33" s="92" t="s">
        <v>476</v>
      </c>
    </row>
    <row r="34" spans="1:3" ht="13.5" hidden="1" customHeight="1" outlineLevel="1">
      <c r="B34" s="91" t="str">
        <f>CONCATENATE($B$28,"6")</f>
        <v>4.6</v>
      </c>
      <c r="C34" s="92" t="s">
        <v>497</v>
      </c>
    </row>
    <row r="35" spans="1:3" ht="13.5" hidden="1" customHeight="1" outlineLevel="1">
      <c r="B35" s="91" t="str">
        <f>CONCATENATE($B$28,"7")</f>
        <v>4.7</v>
      </c>
      <c r="C35" s="92" t="s">
        <v>519</v>
      </c>
    </row>
    <row r="36" spans="1:3" ht="13.5" hidden="1" customHeight="1" outlineLevel="1">
      <c r="B36" s="91" t="str">
        <f>CONCATENATE($B$28,"8")</f>
        <v>4.8</v>
      </c>
      <c r="C36" s="92" t="s">
        <v>523</v>
      </c>
    </row>
    <row r="37" spans="1:3" ht="13.5" hidden="1" customHeight="1" outlineLevel="1">
      <c r="B37" s="91" t="str">
        <f>CONCATENATE($B$28,"9")</f>
        <v>4.9</v>
      </c>
      <c r="C37" s="92" t="s">
        <v>526</v>
      </c>
    </row>
    <row r="38" spans="1:3" ht="13.5" hidden="1" customHeight="1" outlineLevel="1">
      <c r="B38" s="91" t="str">
        <f>CONCATENATE($B$28,"10")</f>
        <v>4.10</v>
      </c>
      <c r="C38" s="92" t="s">
        <v>211</v>
      </c>
    </row>
    <row r="39" spans="1:3" ht="13.5" hidden="1" customHeight="1" outlineLevel="1">
      <c r="B39" s="91" t="str">
        <f>CONCATENATE($B$28,"11")</f>
        <v>4.11</v>
      </c>
      <c r="C39" s="92" t="s">
        <v>223</v>
      </c>
    </row>
    <row r="40" spans="1:3" ht="13.5" hidden="1" customHeight="1" outlineLevel="1">
      <c r="B40" s="91" t="str">
        <f>CONCATENATE($B$28,"12")</f>
        <v>4.12</v>
      </c>
      <c r="C40" s="92" t="s">
        <v>237</v>
      </c>
    </row>
    <row r="41" spans="1:3" ht="13.5" hidden="1" customHeight="1" outlineLevel="1">
      <c r="B41" s="91" t="str">
        <f>CONCATENATE($B$28,"13")</f>
        <v>4.13</v>
      </c>
      <c r="C41" s="92" t="s">
        <v>245</v>
      </c>
    </row>
    <row r="42" spans="1:3" ht="13.5" hidden="1" customHeight="1" outlineLevel="1"/>
    <row r="43" spans="1:3" ht="13.5" customHeight="1" collapsed="1">
      <c r="A43" s="95" t="s">
        <v>2474</v>
      </c>
    </row>
    <row r="44" spans="1:3" ht="13.5" hidden="1" customHeight="1" outlineLevel="1">
      <c r="B44" s="92" t="s">
        <v>324</v>
      </c>
      <c r="C44" s="93" t="s">
        <v>251</v>
      </c>
    </row>
    <row r="45" spans="1:3" ht="13.5" hidden="1" customHeight="1" outlineLevel="1">
      <c r="B45" s="92" t="str">
        <f>CONCATENATE($B$44,"1")</f>
        <v>5.1</v>
      </c>
      <c r="C45" s="94" t="s">
        <v>252</v>
      </c>
    </row>
    <row r="46" spans="1:3" ht="13.5" hidden="1" customHeight="1" outlineLevel="1">
      <c r="B46" s="92" t="str">
        <f>CONCATENATE($B$44,"2")</f>
        <v>5.2</v>
      </c>
      <c r="C46" s="94" t="s">
        <v>253</v>
      </c>
    </row>
    <row r="47" spans="1:3" ht="13.5" hidden="1" customHeight="1" outlineLevel="1">
      <c r="B47" s="92" t="str">
        <f>CONCATENATE($B$44,"3")</f>
        <v>5.3</v>
      </c>
      <c r="C47" s="94" t="s">
        <v>256</v>
      </c>
    </row>
    <row r="48" spans="1:3" ht="13.5" hidden="1" customHeight="1" outlineLevel="1">
      <c r="B48" s="92" t="str">
        <f>CONCATENATE($B$44,"4")</f>
        <v>5.4</v>
      </c>
      <c r="C48" s="94" t="s">
        <v>259</v>
      </c>
    </row>
    <row r="49" spans="1:3" ht="13.5" hidden="1" customHeight="1" outlineLevel="1">
      <c r="B49" s="92" t="str">
        <f>CONCATENATE($B$44,"5")</f>
        <v>5.5</v>
      </c>
      <c r="C49" s="94" t="s">
        <v>260</v>
      </c>
    </row>
    <row r="50" spans="1:3" ht="13.5" hidden="1" customHeight="1" outlineLevel="1"/>
    <row r="51" spans="1:3" ht="13.5" customHeight="1" collapsed="1">
      <c r="A51" s="95" t="s">
        <v>33</v>
      </c>
    </row>
    <row r="52" spans="1:3" ht="13.5" hidden="1" customHeight="1" outlineLevel="1">
      <c r="B52" s="92" t="s">
        <v>325</v>
      </c>
      <c r="C52" s="93" t="s">
        <v>262</v>
      </c>
    </row>
    <row r="53" spans="1:3" ht="13.5" hidden="1" customHeight="1" outlineLevel="1">
      <c r="B53" s="92" t="str">
        <f>CONCATENATE($B$52,"1")</f>
        <v>6.1</v>
      </c>
      <c r="C53" s="94" t="s">
        <v>263</v>
      </c>
    </row>
    <row r="54" spans="1:3" ht="13.5" hidden="1" customHeight="1" outlineLevel="1">
      <c r="B54" s="92" t="str">
        <f>CONCATENATE($B$52,"2")</f>
        <v>6.2</v>
      </c>
      <c r="C54" s="94" t="s">
        <v>301</v>
      </c>
    </row>
    <row r="55" spans="1:3" ht="13.5" hidden="1" customHeight="1" outlineLevel="1">
      <c r="B55" s="92" t="str">
        <f>CONCATENATE($B$52,"3")</f>
        <v>6.3</v>
      </c>
      <c r="C55" s="94" t="s">
        <v>314</v>
      </c>
    </row>
    <row r="56" spans="1:3" ht="13.5" hidden="1" customHeight="1" outlineLevel="1"/>
    <row r="57" spans="1:3" ht="13.5" customHeight="1" collapsed="1">
      <c r="A57" s="95" t="s">
        <v>34</v>
      </c>
    </row>
    <row r="58" spans="1:3" ht="13.5" hidden="1" customHeight="1" outlineLevel="1">
      <c r="B58" s="93" t="s">
        <v>261</v>
      </c>
      <c r="C58" s="93" t="s">
        <v>326</v>
      </c>
    </row>
    <row r="59" spans="1:3" ht="13.5" hidden="1" customHeight="1" outlineLevel="1">
      <c r="B59" s="94" t="str">
        <f>CONCATENATE($B$58,"1")</f>
        <v>8.1</v>
      </c>
      <c r="C59" s="94" t="s">
        <v>327</v>
      </c>
    </row>
    <row r="60" spans="1:3" ht="13.5" hidden="1" customHeight="1" outlineLevel="1">
      <c r="B60" s="94" t="str">
        <f>CONCATENATE($B$58,"2")</f>
        <v>8.2</v>
      </c>
      <c r="C60" s="94" t="s">
        <v>328</v>
      </c>
    </row>
    <row r="61" spans="1:3" ht="13.5" hidden="1" customHeight="1" outlineLevel="1">
      <c r="B61" s="94" t="str">
        <f>CONCATENATE($B$58,"3")</f>
        <v>8.3</v>
      </c>
      <c r="C61" s="94" t="s">
        <v>329</v>
      </c>
    </row>
    <row r="62" spans="1:3" ht="13.5" hidden="1" customHeight="1" outlineLevel="1">
      <c r="B62" s="94" t="str">
        <f>CONCATENATE($B$58,"4")</f>
        <v>8.4</v>
      </c>
      <c r="C62" s="94" t="s">
        <v>260</v>
      </c>
    </row>
    <row r="63" spans="1:3" ht="13.5" hidden="1" customHeight="1" outlineLevel="1">
      <c r="B63" s="94" t="str">
        <f>CONCATENATE($B$58,"5")</f>
        <v>8.5</v>
      </c>
      <c r="C63" s="94" t="s">
        <v>85</v>
      </c>
    </row>
    <row r="64" spans="1:3" ht="13.5" hidden="1" customHeight="1" outlineLevel="1">
      <c r="B64" s="94" t="str">
        <f>CONCATENATE($B$58,"6")</f>
        <v>8.6</v>
      </c>
      <c r="C64" s="94" t="s">
        <v>86</v>
      </c>
    </row>
    <row r="65" spans="1:3" ht="13.5" hidden="1" customHeight="1" outlineLevel="1">
      <c r="B65" s="94" t="str">
        <f>CONCATENATE($B$58,"7")</f>
        <v>8.7</v>
      </c>
      <c r="C65" s="94" t="s">
        <v>87</v>
      </c>
    </row>
    <row r="66" spans="1:3" ht="13.5" hidden="1" customHeight="1" outlineLevel="1">
      <c r="B66" s="94" t="str">
        <f>CONCATENATE($B$58,"8")</f>
        <v>8.8</v>
      </c>
      <c r="C66" s="94" t="s">
        <v>88</v>
      </c>
    </row>
    <row r="67" spans="1:3" ht="13.5" hidden="1" customHeight="1" outlineLevel="1">
      <c r="B67" s="94" t="str">
        <f>CONCATENATE($B$58,"9")</f>
        <v>8.9</v>
      </c>
      <c r="C67" s="94" t="s">
        <v>89</v>
      </c>
    </row>
    <row r="68" spans="1:3" ht="13.5" hidden="1" customHeight="1" outlineLevel="1">
      <c r="B68" s="94" t="str">
        <f>CONCATENATE($B$58,"10")</f>
        <v>8.10</v>
      </c>
      <c r="C68" s="94" t="s">
        <v>90</v>
      </c>
    </row>
    <row r="69" spans="1:3" ht="13.5" hidden="1" customHeight="1" outlineLevel="1">
      <c r="B69" s="94" t="str">
        <f>CONCATENATE($B$58,"11")</f>
        <v>8.11</v>
      </c>
      <c r="C69" s="94" t="s">
        <v>91</v>
      </c>
    </row>
    <row r="70" spans="1:3" ht="13.5" hidden="1" customHeight="1" outlineLevel="1">
      <c r="B70" s="85"/>
      <c r="C70" s="86"/>
    </row>
    <row r="71" spans="1:3" ht="13.5" customHeight="1" collapsed="1">
      <c r="A71" s="95" t="s">
        <v>35</v>
      </c>
    </row>
    <row r="72" spans="1:3" ht="13.5" hidden="1" customHeight="1" outlineLevel="1">
      <c r="B72" s="92" t="s">
        <v>597</v>
      </c>
      <c r="C72" s="92" t="s">
        <v>92</v>
      </c>
    </row>
    <row r="73" spans="1:3" ht="13.5" hidden="1" customHeight="1" outlineLevel="1">
      <c r="B73" s="92" t="str">
        <f>CONCATENATE($B$72,"1",)</f>
        <v>10.1</v>
      </c>
      <c r="C73" s="93" t="s">
        <v>93</v>
      </c>
    </row>
    <row r="74" spans="1:3" ht="13.5" hidden="1" customHeight="1" outlineLevel="1">
      <c r="B74" s="92" t="str">
        <f>CONCATENATE($B$72,"2",)</f>
        <v>10.2</v>
      </c>
      <c r="C74" s="94" t="s">
        <v>104</v>
      </c>
    </row>
    <row r="75" spans="1:3" ht="13.5" hidden="1" customHeight="1" outlineLevel="1">
      <c r="B75" s="92" t="str">
        <f>CONCATENATE($B$72,"3",)</f>
        <v>10.3</v>
      </c>
      <c r="C75" s="92" t="s">
        <v>109</v>
      </c>
    </row>
    <row r="76" spans="1:3" ht="13.5" hidden="1" customHeight="1" outlineLevel="1">
      <c r="B76" s="92" t="s">
        <v>686</v>
      </c>
      <c r="C76" s="92" t="s">
        <v>685</v>
      </c>
    </row>
    <row r="77" spans="1:3" ht="13.5" customHeight="1" collapsed="1">
      <c r="A77" s="95" t="s">
        <v>36</v>
      </c>
    </row>
    <row r="78" spans="1:3" ht="13.5" hidden="1" customHeight="1" outlineLevel="1">
      <c r="B78" s="92" t="s">
        <v>598</v>
      </c>
      <c r="C78" s="93" t="s">
        <v>117</v>
      </c>
    </row>
    <row r="79" spans="1:3" ht="13.5" hidden="1" customHeight="1" outlineLevel="1">
      <c r="B79" s="92" t="str">
        <f>CONCATENATE($B$78,"1")</f>
        <v>11.1</v>
      </c>
      <c r="C79" s="92" t="s">
        <v>118</v>
      </c>
    </row>
    <row r="80" spans="1:3" ht="13.5" hidden="1" customHeight="1" outlineLevel="1">
      <c r="B80" s="92" t="str">
        <f>CONCATENATE($B$78,"2")</f>
        <v>11.2</v>
      </c>
      <c r="C80" s="92" t="s">
        <v>128</v>
      </c>
    </row>
    <row r="81" spans="1:3" ht="13.5" hidden="1" customHeight="1" outlineLevel="1">
      <c r="B81" s="92" t="str">
        <f>CONCATENATE($B$78,"3")</f>
        <v>11.3</v>
      </c>
      <c r="C81" s="92" t="s">
        <v>136</v>
      </c>
    </row>
    <row r="82" spans="1:3" ht="13.5" hidden="1" customHeight="1" outlineLevel="1">
      <c r="B82" s="92" t="str">
        <f>CONCATENATE($B$78,"4")</f>
        <v>11.4</v>
      </c>
      <c r="C82" s="94" t="s">
        <v>142</v>
      </c>
    </row>
    <row r="83" spans="1:3" ht="13.5" hidden="1" customHeight="1" outlineLevel="1">
      <c r="B83" s="92" t="str">
        <f>CONCATENATE($B$78,"5")</f>
        <v>11.5</v>
      </c>
      <c r="C83" s="92" t="s">
        <v>167</v>
      </c>
    </row>
    <row r="84" spans="1:3" ht="13.5" hidden="1" customHeight="1" outlineLevel="1">
      <c r="B84" s="92" t="str">
        <f>CONCATENATE($B$78,"6")</f>
        <v>11.6</v>
      </c>
      <c r="C84" s="92" t="s">
        <v>177</v>
      </c>
    </row>
    <row r="85" spans="1:3" ht="13.5" hidden="1" customHeight="1" outlineLevel="1">
      <c r="B85" s="92" t="str">
        <f>CONCATENATE($B$78,"7")</f>
        <v>11.7</v>
      </c>
      <c r="C85" s="92" t="s">
        <v>193</v>
      </c>
    </row>
    <row r="86" spans="1:3" ht="13.5" hidden="1" customHeight="1" outlineLevel="1">
      <c r="B86" s="92" t="str">
        <f>CONCATENATE($B$78,"8")</f>
        <v>11.8</v>
      </c>
      <c r="C86" s="92" t="s">
        <v>12</v>
      </c>
    </row>
    <row r="87" spans="1:3" ht="13.5" hidden="1" customHeight="1" outlineLevel="1">
      <c r="B87" s="92" t="str">
        <f>CONCATENATE($B$78,"9")</f>
        <v>11.9</v>
      </c>
      <c r="C87" s="92" t="s">
        <v>16</v>
      </c>
    </row>
    <row r="88" spans="1:3" ht="13.5" hidden="1" customHeight="1" outlineLevel="1">
      <c r="B88" s="87"/>
      <c r="C88" s="86"/>
    </row>
    <row r="89" spans="1:3" collapsed="1">
      <c r="A89" s="95" t="s">
        <v>847</v>
      </c>
    </row>
    <row r="90" spans="1:3" ht="13.5" hidden="1" customHeight="1" outlineLevel="1">
      <c r="B90" s="92" t="str">
        <f>'Magazyny i Indeksy'!B4</f>
        <v>12.1</v>
      </c>
      <c r="C90" s="92" t="str">
        <f>'Magazyny i Indeksy'!C4</f>
        <v>Wymagania funkcjonalne dla modułu gospodarki magazynowej - Magazyny i indeksy materiałowe</v>
      </c>
    </row>
    <row r="91" spans="1:3" ht="13.5" hidden="1" customHeight="1" outlineLevel="1">
      <c r="B91" s="87"/>
      <c r="C91" s="86"/>
    </row>
    <row r="92" spans="1:3" ht="13.5" customHeight="1" collapsed="1">
      <c r="A92" s="95" t="s">
        <v>860</v>
      </c>
      <c r="B92" s="87"/>
      <c r="C92" s="86"/>
    </row>
    <row r="93" spans="1:3" ht="13.5" hidden="1" customHeight="1" outlineLevel="1">
      <c r="B93" s="92" t="s">
        <v>66</v>
      </c>
      <c r="C93" s="93" t="s">
        <v>21</v>
      </c>
    </row>
    <row r="94" spans="1:3" ht="13.5" hidden="1" customHeight="1" outlineLevel="1">
      <c r="B94" s="92" t="str">
        <f>CONCATENATE($B$93,"1")</f>
        <v>14.1</v>
      </c>
      <c r="C94" s="92" t="s">
        <v>22</v>
      </c>
    </row>
    <row r="95" spans="1:3" ht="13.5" hidden="1" customHeight="1" outlineLevel="1">
      <c r="B95" s="92" t="str">
        <f>CONCATENATE($B$93,"2")</f>
        <v>14.2</v>
      </c>
      <c r="C95" s="92" t="s">
        <v>24</v>
      </c>
    </row>
    <row r="96" spans="1:3" ht="13.5" hidden="1" customHeight="1" outlineLevel="1">
      <c r="B96" s="92" t="str">
        <f>CONCATENATE($B$93,"3")</f>
        <v>14.3</v>
      </c>
      <c r="C96" s="94" t="s">
        <v>42</v>
      </c>
    </row>
    <row r="97" spans="1:3" hidden="1" outlineLevel="1">
      <c r="B97" s="92" t="str">
        <f>CONCATENATE($B$93,"4")</f>
        <v>14.4</v>
      </c>
      <c r="C97" s="92" t="s">
        <v>29</v>
      </c>
    </row>
    <row r="98" spans="1:3" hidden="1" outlineLevel="1"/>
    <row r="99" spans="1:3" collapsed="1">
      <c r="A99" s="95" t="s">
        <v>65</v>
      </c>
    </row>
    <row r="100" spans="1:3" ht="25.5" hidden="1" outlineLevel="1">
      <c r="B100" s="92" t="s">
        <v>66</v>
      </c>
      <c r="C100" s="93" t="s">
        <v>50</v>
      </c>
    </row>
    <row r="101" spans="1:3" hidden="1" outlineLevel="1">
      <c r="B101" s="92" t="str">
        <f>CONCATENATE(B100,"1")</f>
        <v>14.1</v>
      </c>
      <c r="C101" s="92" t="s">
        <v>51</v>
      </c>
    </row>
    <row r="102" spans="1:3" hidden="1" outlineLevel="1">
      <c r="B102" s="92" t="str">
        <f>CONCATENATE($B$100,"2")</f>
        <v>14.2</v>
      </c>
      <c r="C102" s="92" t="s">
        <v>52</v>
      </c>
    </row>
    <row r="103" spans="1:3" hidden="1" outlineLevel="1"/>
    <row r="104" spans="1:3" collapsed="1">
      <c r="A104" s="95" t="s">
        <v>67</v>
      </c>
    </row>
    <row r="105" spans="1:3" ht="25.5" hidden="1" outlineLevel="1">
      <c r="B105" s="92" t="s">
        <v>68</v>
      </c>
      <c r="C105" s="93" t="s">
        <v>53</v>
      </c>
    </row>
    <row r="106" spans="1:3" hidden="1" outlineLevel="1">
      <c r="B106" s="92" t="str">
        <f>CONCATENATE(B105,"1")</f>
        <v>15.1</v>
      </c>
      <c r="C106" s="92" t="s">
        <v>54</v>
      </c>
    </row>
    <row r="107" spans="1:3" hidden="1" outlineLevel="1"/>
    <row r="108" spans="1:3" collapsed="1">
      <c r="A108" s="95" t="s">
        <v>2472</v>
      </c>
    </row>
    <row r="109" spans="1:3" hidden="1" outlineLevel="1">
      <c r="B109" s="326" t="s">
        <v>1251</v>
      </c>
      <c r="C109" s="157" t="s">
        <v>22</v>
      </c>
    </row>
    <row r="110" spans="1:3" hidden="1" outlineLevel="1"/>
  </sheetData>
  <customSheetViews>
    <customSheetView guid="{32A38C2E-816A-4574-8C16-0DF812FC0D2D}" topLeftCell="A91">
      <selection activeCell="C99" sqref="C99"/>
      <pageMargins left="0.7" right="0.7" top="0.75" bottom="0.75" header="0.3" footer="0.3"/>
      <pageSetup paperSize="9" orientation="portrait" verticalDpi="0" r:id="rId1"/>
    </customSheetView>
  </customSheetViews>
  <phoneticPr fontId="20" type="noConversion"/>
  <pageMargins left="0.7" right="0.7" top="0.75" bottom="0.75"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outlinePr summaryBelow="0" summaryRight="0"/>
  </sheetPr>
  <dimension ref="A1:G52"/>
  <sheetViews>
    <sheetView showGridLines="0" topLeftCell="B1" zoomScale="115" zoomScaleNormal="115" workbookViewId="0">
      <pane xSplit="3" ySplit="2" topLeftCell="E15" activePane="bottomRight" state="frozen"/>
      <selection activeCell="B1" sqref="B1"/>
      <selection pane="topRight" activeCell="E1" sqref="E1"/>
      <selection pane="bottomLeft" activeCell="B3" sqref="B3"/>
      <selection pane="bottomRight" activeCell="C27" sqref="C27"/>
    </sheetView>
  </sheetViews>
  <sheetFormatPr defaultColWidth="10.28515625" defaultRowHeight="12.75" outlineLevelRow="1"/>
  <cols>
    <col min="1" max="1" width="10.28515625" style="19" hidden="1" customWidth="1"/>
    <col min="2" max="2" width="9.85546875" style="51" customWidth="1"/>
    <col min="3" max="3" width="67" style="51" customWidth="1"/>
    <col min="4" max="5" width="18.28515625" style="68" customWidth="1"/>
    <col min="6" max="6" width="56.7109375" style="51" customWidth="1"/>
    <col min="7" max="16384" width="10.28515625" style="19"/>
  </cols>
  <sheetData>
    <row r="1" spans="1:7" s="14" customFormat="1" ht="14.25" customHeight="1">
      <c r="B1" s="15" t="s">
        <v>577</v>
      </c>
      <c r="C1" s="15" t="s">
        <v>549</v>
      </c>
      <c r="D1" s="84" t="s">
        <v>561</v>
      </c>
      <c r="E1" s="84" t="s">
        <v>855</v>
      </c>
      <c r="F1" s="84" t="s">
        <v>330</v>
      </c>
    </row>
    <row r="2" spans="1:7" s="14" customFormat="1">
      <c r="B2" s="59">
        <v>1</v>
      </c>
      <c r="C2" s="75">
        <v>2</v>
      </c>
      <c r="D2" s="60">
        <v>3</v>
      </c>
      <c r="E2" s="60">
        <v>4</v>
      </c>
      <c r="F2" s="59">
        <v>5</v>
      </c>
    </row>
    <row r="3" spans="1:7" s="17" customFormat="1">
      <c r="B3" s="157" t="s">
        <v>66</v>
      </c>
      <c r="C3" s="158" t="s">
        <v>21</v>
      </c>
      <c r="D3" s="54"/>
      <c r="E3" s="54"/>
      <c r="F3" s="159"/>
    </row>
    <row r="4" spans="1:7" s="17" customFormat="1" ht="14.25" customHeight="1">
      <c r="B4" s="157" t="str">
        <f>CONCATENATE($B$3,"1")</f>
        <v>14.1</v>
      </c>
      <c r="C4" s="157" t="s">
        <v>22</v>
      </c>
      <c r="D4" s="54"/>
      <c r="E4" s="54"/>
      <c r="F4" s="159"/>
    </row>
    <row r="5" spans="1:7" ht="38.25" outlineLevel="1">
      <c r="A5" s="19">
        <v>1</v>
      </c>
      <c r="B5" s="160" t="str">
        <f>CONCATENATE($B$4,".",A5)</f>
        <v>14.1.1</v>
      </c>
      <c r="C5" s="160" t="s">
        <v>695</v>
      </c>
      <c r="D5" s="49" t="s">
        <v>571</v>
      </c>
      <c r="E5" s="49"/>
      <c r="F5" s="161"/>
    </row>
    <row r="6" spans="1:7" ht="38.25" outlineLevel="1">
      <c r="A6" s="19">
        <f>A5+1</f>
        <v>2</v>
      </c>
      <c r="B6" s="160" t="str">
        <f t="shared" ref="B6:B16" si="0">CONCATENATE($B$4,".",A6)</f>
        <v>14.1.2</v>
      </c>
      <c r="C6" s="160" t="s">
        <v>696</v>
      </c>
      <c r="D6" s="49" t="s">
        <v>571</v>
      </c>
      <c r="E6" s="49"/>
      <c r="F6" s="161"/>
    </row>
    <row r="7" spans="1:7" ht="25.5" outlineLevel="1">
      <c r="A7" s="19">
        <f t="shared" ref="A7:A15" si="1">A6+1</f>
        <v>3</v>
      </c>
      <c r="B7" s="160" t="str">
        <f t="shared" si="0"/>
        <v>14.1.3</v>
      </c>
      <c r="C7" s="160" t="s">
        <v>697</v>
      </c>
      <c r="D7" s="97" t="s">
        <v>573</v>
      </c>
      <c r="E7" s="97"/>
      <c r="F7" s="160"/>
    </row>
    <row r="8" spans="1:7" ht="38.25" outlineLevel="1">
      <c r="A8" s="19">
        <f t="shared" si="1"/>
        <v>4</v>
      </c>
      <c r="B8" s="160" t="str">
        <f t="shared" si="0"/>
        <v>14.1.4</v>
      </c>
      <c r="C8" s="160" t="s">
        <v>694</v>
      </c>
      <c r="D8" s="97" t="s">
        <v>571</v>
      </c>
      <c r="E8" s="97"/>
      <c r="F8" s="160"/>
    </row>
    <row r="9" spans="1:7" s="26" customFormat="1" ht="229.5" outlineLevel="1">
      <c r="A9" s="26">
        <f t="shared" si="1"/>
        <v>5</v>
      </c>
      <c r="B9" s="160" t="str">
        <f t="shared" si="0"/>
        <v>14.1.5</v>
      </c>
      <c r="C9" s="162" t="s">
        <v>848</v>
      </c>
      <c r="D9" s="97" t="s">
        <v>571</v>
      </c>
      <c r="E9" s="97"/>
      <c r="F9" s="163"/>
    </row>
    <row r="10" spans="1:7" ht="38.25" outlineLevel="1">
      <c r="A10" s="19">
        <f t="shared" si="1"/>
        <v>6</v>
      </c>
      <c r="B10" s="160" t="str">
        <f t="shared" si="0"/>
        <v>14.1.6</v>
      </c>
      <c r="C10" s="162" t="s">
        <v>698</v>
      </c>
      <c r="D10" s="97" t="s">
        <v>571</v>
      </c>
      <c r="E10" s="97"/>
      <c r="F10" s="160"/>
    </row>
    <row r="11" spans="1:7" ht="25.5" outlineLevel="1">
      <c r="A11" s="19">
        <f>A10+1</f>
        <v>7</v>
      </c>
      <c r="B11" s="160" t="str">
        <f t="shared" si="0"/>
        <v>14.1.7</v>
      </c>
      <c r="C11" s="164" t="s">
        <v>406</v>
      </c>
      <c r="D11" s="49" t="s">
        <v>571</v>
      </c>
      <c r="E11" s="49"/>
      <c r="F11" s="160"/>
    </row>
    <row r="12" spans="1:7" outlineLevel="1">
      <c r="A12" s="19">
        <f t="shared" si="1"/>
        <v>8</v>
      </c>
      <c r="B12" s="160" t="str">
        <f t="shared" si="0"/>
        <v>14.1.8</v>
      </c>
      <c r="C12" s="165" t="s">
        <v>699</v>
      </c>
      <c r="D12" s="49" t="s">
        <v>571</v>
      </c>
      <c r="E12" s="49"/>
      <c r="F12" s="160"/>
    </row>
    <row r="13" spans="1:7" ht="38.25" outlineLevel="1">
      <c r="A13" s="19">
        <f t="shared" si="1"/>
        <v>9</v>
      </c>
      <c r="B13" s="160" t="str">
        <f t="shared" si="0"/>
        <v>14.1.9</v>
      </c>
      <c r="C13" s="165" t="s">
        <v>23</v>
      </c>
      <c r="D13" s="49" t="s">
        <v>571</v>
      </c>
      <c r="E13" s="49"/>
      <c r="F13" s="160"/>
    </row>
    <row r="14" spans="1:7" ht="38.25" outlineLevel="1">
      <c r="A14" s="19">
        <f t="shared" si="1"/>
        <v>10</v>
      </c>
      <c r="B14" s="160" t="str">
        <f t="shared" si="0"/>
        <v>14.1.10</v>
      </c>
      <c r="C14" s="165" t="s">
        <v>700</v>
      </c>
      <c r="D14" s="97" t="s">
        <v>571</v>
      </c>
      <c r="E14" s="97"/>
      <c r="F14" s="160"/>
    </row>
    <row r="15" spans="1:7" ht="25.5" outlineLevel="1">
      <c r="A15" s="19">
        <f t="shared" si="1"/>
        <v>11</v>
      </c>
      <c r="B15" s="160" t="str">
        <f t="shared" si="0"/>
        <v>14.1.11</v>
      </c>
      <c r="C15" s="162" t="s">
        <v>701</v>
      </c>
      <c r="D15" s="97" t="s">
        <v>571</v>
      </c>
      <c r="E15" s="97"/>
      <c r="F15" s="160"/>
    </row>
    <row r="16" spans="1:7" ht="38.25" outlineLevel="1">
      <c r="A16" s="26">
        <f>A15+1</f>
        <v>12</v>
      </c>
      <c r="B16" s="160" t="str">
        <f t="shared" si="0"/>
        <v>14.1.12</v>
      </c>
      <c r="C16" s="162" t="s">
        <v>702</v>
      </c>
      <c r="D16" s="97" t="s">
        <v>571</v>
      </c>
      <c r="E16" s="97"/>
      <c r="F16" s="160"/>
      <c r="G16" s="26"/>
    </row>
    <row r="17" spans="1:6" s="17" customFormat="1" ht="14.25" customHeight="1">
      <c r="B17" s="157" t="str">
        <f>CONCATENATE($B$3,"2")</f>
        <v>14.2</v>
      </c>
      <c r="C17" s="157" t="s">
        <v>24</v>
      </c>
      <c r="D17" s="54"/>
      <c r="E17" s="54"/>
      <c r="F17" s="159"/>
    </row>
    <row r="18" spans="1:6" ht="38.25" outlineLevel="1">
      <c r="A18" s="19">
        <v>1</v>
      </c>
      <c r="B18" s="160" t="str">
        <f>CONCATENATE($B$17,".",A18)</f>
        <v>14.2.1</v>
      </c>
      <c r="C18" s="164" t="s">
        <v>25</v>
      </c>
      <c r="D18" s="49" t="s">
        <v>571</v>
      </c>
      <c r="E18" s="49"/>
      <c r="F18" s="161"/>
    </row>
    <row r="19" spans="1:6" outlineLevel="1">
      <c r="A19" s="19">
        <f>A18+1</f>
        <v>2</v>
      </c>
      <c r="B19" s="160" t="str">
        <f t="shared" ref="B19:B39" si="2">CONCATENATE($B$17,".",A19)</f>
        <v>14.2.2</v>
      </c>
      <c r="C19" s="160" t="s">
        <v>26</v>
      </c>
      <c r="D19" s="97" t="s">
        <v>571</v>
      </c>
      <c r="E19" s="97"/>
      <c r="F19" s="166"/>
    </row>
    <row r="20" spans="1:6" outlineLevel="1">
      <c r="A20" s="19">
        <f t="shared" ref="A20:A38" si="3">A19+1</f>
        <v>3</v>
      </c>
      <c r="B20" s="160" t="str">
        <f t="shared" si="2"/>
        <v>14.2.3</v>
      </c>
      <c r="C20" s="160" t="s">
        <v>27</v>
      </c>
      <c r="D20" s="97" t="s">
        <v>571</v>
      </c>
      <c r="E20" s="97"/>
      <c r="F20" s="161"/>
    </row>
    <row r="21" spans="1:6" ht="63.75" outlineLevel="1">
      <c r="A21" s="19">
        <f t="shared" si="3"/>
        <v>4</v>
      </c>
      <c r="B21" s="160" t="str">
        <f t="shared" si="2"/>
        <v>14.2.4</v>
      </c>
      <c r="C21" s="160" t="s">
        <v>703</v>
      </c>
      <c r="D21" s="97" t="s">
        <v>571</v>
      </c>
      <c r="E21" s="97"/>
      <c r="F21" s="161"/>
    </row>
    <row r="22" spans="1:6" outlineLevel="1">
      <c r="A22" s="19">
        <f t="shared" si="3"/>
        <v>5</v>
      </c>
      <c r="B22" s="160" t="str">
        <f t="shared" si="2"/>
        <v>14.2.5</v>
      </c>
      <c r="C22" s="160" t="s">
        <v>28</v>
      </c>
      <c r="D22" s="97" t="s">
        <v>571</v>
      </c>
      <c r="E22" s="97"/>
      <c r="F22" s="161"/>
    </row>
    <row r="23" spans="1:6" ht="15" customHeight="1" outlineLevel="1">
      <c r="A23" s="19">
        <f t="shared" si="3"/>
        <v>6</v>
      </c>
      <c r="B23" s="160" t="str">
        <f>CONCATENATE($B$17,".",A23)</f>
        <v>14.2.6</v>
      </c>
      <c r="C23" s="160" t="s">
        <v>704</v>
      </c>
      <c r="D23" s="97" t="s">
        <v>571</v>
      </c>
      <c r="E23" s="97"/>
      <c r="F23" s="167"/>
    </row>
    <row r="24" spans="1:6" ht="41.25" customHeight="1" outlineLevel="1">
      <c r="A24" s="19">
        <f t="shared" si="3"/>
        <v>7</v>
      </c>
      <c r="B24" s="160" t="str">
        <f t="shared" si="2"/>
        <v>14.2.7</v>
      </c>
      <c r="C24" s="160" t="s">
        <v>2317</v>
      </c>
      <c r="D24" s="97" t="s">
        <v>571</v>
      </c>
      <c r="E24" s="97"/>
      <c r="F24" s="161"/>
    </row>
    <row r="25" spans="1:6" ht="38.25" outlineLevel="1">
      <c r="A25" s="19">
        <f t="shared" si="3"/>
        <v>8</v>
      </c>
      <c r="B25" s="160" t="str">
        <f t="shared" si="2"/>
        <v>14.2.8</v>
      </c>
      <c r="C25" s="160" t="s">
        <v>705</v>
      </c>
      <c r="D25" s="97" t="s">
        <v>571</v>
      </c>
      <c r="E25" s="97"/>
      <c r="F25" s="161"/>
    </row>
    <row r="26" spans="1:6" outlineLevel="1">
      <c r="A26" s="19">
        <f>A25+1</f>
        <v>9</v>
      </c>
      <c r="B26" s="160" t="str">
        <f t="shared" si="2"/>
        <v>14.2.9</v>
      </c>
      <c r="C26" s="160" t="s">
        <v>706</v>
      </c>
      <c r="D26" s="97" t="s">
        <v>571</v>
      </c>
      <c r="E26" s="97"/>
      <c r="F26" s="161"/>
    </row>
    <row r="27" spans="1:6" ht="51" outlineLevel="1">
      <c r="A27" s="19">
        <f t="shared" si="3"/>
        <v>10</v>
      </c>
      <c r="B27" s="160" t="str">
        <f t="shared" si="2"/>
        <v>14.2.10</v>
      </c>
      <c r="C27" s="160" t="s">
        <v>2475</v>
      </c>
      <c r="D27" s="97" t="s">
        <v>571</v>
      </c>
      <c r="E27" s="97"/>
      <c r="F27" s="167"/>
    </row>
    <row r="28" spans="1:6" ht="51" outlineLevel="1">
      <c r="A28" s="19">
        <f t="shared" si="3"/>
        <v>11</v>
      </c>
      <c r="B28" s="160" t="str">
        <f t="shared" si="2"/>
        <v>14.2.11</v>
      </c>
      <c r="C28" s="163" t="s">
        <v>707</v>
      </c>
      <c r="D28" s="97" t="s">
        <v>571</v>
      </c>
      <c r="E28" s="97"/>
      <c r="F28" s="167"/>
    </row>
    <row r="29" spans="1:6" ht="51" outlineLevel="1">
      <c r="A29" s="19">
        <f t="shared" si="3"/>
        <v>12</v>
      </c>
      <c r="B29" s="160" t="str">
        <f t="shared" si="2"/>
        <v>14.2.12</v>
      </c>
      <c r="C29" s="163" t="s">
        <v>727</v>
      </c>
      <c r="D29" s="97" t="s">
        <v>571</v>
      </c>
      <c r="E29" s="97"/>
      <c r="F29" s="167"/>
    </row>
    <row r="30" spans="1:6" ht="63.75" outlineLevel="1">
      <c r="A30" s="19">
        <f t="shared" si="3"/>
        <v>13</v>
      </c>
      <c r="B30" s="160" t="str">
        <f t="shared" si="2"/>
        <v>14.2.13</v>
      </c>
      <c r="C30" s="163" t="s">
        <v>37</v>
      </c>
      <c r="D30" s="49" t="s">
        <v>571</v>
      </c>
      <c r="E30" s="49"/>
      <c r="F30" s="167"/>
    </row>
    <row r="31" spans="1:6" ht="76.5" outlineLevel="1">
      <c r="A31" s="19">
        <f t="shared" si="3"/>
        <v>14</v>
      </c>
      <c r="B31" s="160" t="str">
        <f t="shared" si="2"/>
        <v>14.2.14</v>
      </c>
      <c r="C31" s="163" t="s">
        <v>708</v>
      </c>
      <c r="D31" s="49" t="s">
        <v>571</v>
      </c>
      <c r="E31" s="49"/>
      <c r="F31" s="167"/>
    </row>
    <row r="32" spans="1:6" outlineLevel="1">
      <c r="A32" s="19">
        <f>A31+1</f>
        <v>15</v>
      </c>
      <c r="B32" s="160" t="str">
        <f t="shared" si="2"/>
        <v>14.2.15</v>
      </c>
      <c r="C32" s="163"/>
      <c r="D32" s="49"/>
      <c r="E32" s="49"/>
      <c r="F32" s="161"/>
    </row>
    <row r="33" spans="1:6" ht="38.25" outlineLevel="1">
      <c r="A33" s="19">
        <f>A32+1</f>
        <v>16</v>
      </c>
      <c r="B33" s="160" t="str">
        <f t="shared" si="2"/>
        <v>14.2.16</v>
      </c>
      <c r="C33" s="163" t="s">
        <v>38</v>
      </c>
      <c r="D33" s="97" t="s">
        <v>571</v>
      </c>
      <c r="E33" s="97"/>
      <c r="F33" s="160"/>
    </row>
    <row r="34" spans="1:6" ht="30" customHeight="1" outlineLevel="1">
      <c r="A34" s="19">
        <f t="shared" si="3"/>
        <v>17</v>
      </c>
      <c r="B34" s="160" t="str">
        <f t="shared" si="2"/>
        <v>14.2.17</v>
      </c>
      <c r="C34" s="163" t="s">
        <v>39</v>
      </c>
      <c r="D34" s="49" t="s">
        <v>571</v>
      </c>
      <c r="E34" s="49"/>
      <c r="F34" s="161"/>
    </row>
    <row r="35" spans="1:6" outlineLevel="1">
      <c r="A35" s="19">
        <f t="shared" si="3"/>
        <v>18</v>
      </c>
      <c r="B35" s="160" t="str">
        <f t="shared" si="2"/>
        <v>14.2.18</v>
      </c>
      <c r="C35" s="163" t="s">
        <v>40</v>
      </c>
      <c r="D35" s="49" t="s">
        <v>573</v>
      </c>
      <c r="E35" s="49"/>
      <c r="F35" s="161"/>
    </row>
    <row r="36" spans="1:6" ht="38.25" outlineLevel="1">
      <c r="A36" s="19">
        <f t="shared" si="3"/>
        <v>19</v>
      </c>
      <c r="B36" s="160" t="str">
        <f t="shared" si="2"/>
        <v>14.2.19</v>
      </c>
      <c r="C36" s="163" t="s">
        <v>709</v>
      </c>
      <c r="D36" s="49" t="s">
        <v>573</v>
      </c>
      <c r="E36" s="49"/>
      <c r="F36" s="161"/>
    </row>
    <row r="37" spans="1:6" ht="53.25" customHeight="1" outlineLevel="1">
      <c r="A37" s="19">
        <f t="shared" si="3"/>
        <v>20</v>
      </c>
      <c r="B37" s="160" t="str">
        <f t="shared" si="2"/>
        <v>14.2.20</v>
      </c>
      <c r="C37" s="163" t="s">
        <v>710</v>
      </c>
      <c r="D37" s="49" t="s">
        <v>571</v>
      </c>
      <c r="E37" s="49"/>
      <c r="F37" s="161"/>
    </row>
    <row r="38" spans="1:6" ht="110.25" customHeight="1" outlineLevel="1">
      <c r="A38" s="19">
        <f t="shared" si="3"/>
        <v>21</v>
      </c>
      <c r="B38" s="160" t="str">
        <f t="shared" si="2"/>
        <v>14.2.21</v>
      </c>
      <c r="C38" s="163" t="s">
        <v>711</v>
      </c>
      <c r="D38" s="49" t="s">
        <v>571</v>
      </c>
      <c r="E38" s="49"/>
      <c r="F38" s="161"/>
    </row>
    <row r="39" spans="1:6" ht="38.25" outlineLevel="1">
      <c r="A39" s="19">
        <f>A38+1</f>
        <v>22</v>
      </c>
      <c r="B39" s="160" t="str">
        <f t="shared" si="2"/>
        <v>14.2.22</v>
      </c>
      <c r="C39" s="163" t="s">
        <v>41</v>
      </c>
      <c r="D39" s="49" t="s">
        <v>571</v>
      </c>
      <c r="E39" s="49"/>
      <c r="F39" s="161"/>
    </row>
    <row r="40" spans="1:6" ht="38.25" outlineLevel="1">
      <c r="B40" s="160"/>
      <c r="C40" s="163" t="s">
        <v>693</v>
      </c>
      <c r="D40" s="49" t="s">
        <v>571</v>
      </c>
      <c r="E40" s="49"/>
      <c r="F40" s="161"/>
    </row>
    <row r="41" spans="1:6">
      <c r="B41" s="157" t="str">
        <f>CONCATENATE($B$3,"3")</f>
        <v>14.3</v>
      </c>
      <c r="C41" s="168" t="s">
        <v>42</v>
      </c>
      <c r="D41" s="54"/>
      <c r="E41" s="54"/>
      <c r="F41" s="159"/>
    </row>
    <row r="42" spans="1:6" ht="51" outlineLevel="1">
      <c r="A42" s="19">
        <v>1</v>
      </c>
      <c r="B42" s="160" t="str">
        <f>CONCATENATE($B$41,".",A42)</f>
        <v>14.3.1</v>
      </c>
      <c r="C42" s="163" t="s">
        <v>2318</v>
      </c>
      <c r="D42" s="49" t="s">
        <v>573</v>
      </c>
      <c r="E42" s="49"/>
      <c r="F42" s="161"/>
    </row>
    <row r="43" spans="1:6" ht="51" outlineLevel="1">
      <c r="A43" s="19">
        <v>2</v>
      </c>
      <c r="B43" s="160" t="str">
        <f>CONCATENATE($B$41,".",A43)</f>
        <v>14.3.2</v>
      </c>
      <c r="C43" s="163" t="s">
        <v>712</v>
      </c>
      <c r="D43" s="97" t="s">
        <v>571</v>
      </c>
      <c r="E43" s="97"/>
      <c r="F43" s="160"/>
    </row>
    <row r="44" spans="1:6">
      <c r="B44" s="157" t="str">
        <f>CONCATENATE($B$3,"4")</f>
        <v>14.4</v>
      </c>
      <c r="C44" s="157" t="s">
        <v>29</v>
      </c>
      <c r="D44" s="54"/>
      <c r="E44" s="54"/>
      <c r="F44" s="159"/>
    </row>
    <row r="45" spans="1:6" ht="38.25" outlineLevel="1">
      <c r="A45" s="19">
        <v>1</v>
      </c>
      <c r="B45" s="160" t="str">
        <f>CONCATENATE($B$44,".",A45)</f>
        <v>14.4.1</v>
      </c>
      <c r="C45" s="160" t="s">
        <v>713</v>
      </c>
      <c r="D45" s="49" t="s">
        <v>573</v>
      </c>
      <c r="E45" s="49"/>
      <c r="F45" s="161"/>
    </row>
    <row r="46" spans="1:6" s="26" customFormat="1" ht="25.5" outlineLevel="1">
      <c r="A46" s="26">
        <f>A45+1</f>
        <v>2</v>
      </c>
      <c r="B46" s="160" t="str">
        <f>CONCATENATE($B$44,".",A46)</f>
        <v>14.4.2</v>
      </c>
      <c r="C46" s="169" t="s">
        <v>1113</v>
      </c>
      <c r="D46" s="79" t="s">
        <v>571</v>
      </c>
      <c r="E46" s="79"/>
      <c r="F46" s="160"/>
    </row>
    <row r="47" spans="1:6" ht="25.5">
      <c r="A47" s="26">
        <f t="shared" ref="A47:A52" si="4">A46+1</f>
        <v>3</v>
      </c>
      <c r="B47" s="160" t="str">
        <f t="shared" ref="B47:B52" si="5">CONCATENATE($B$44,".",A47)</f>
        <v>14.4.3</v>
      </c>
      <c r="C47" s="161" t="s">
        <v>714</v>
      </c>
      <c r="D47" s="49" t="s">
        <v>571</v>
      </c>
      <c r="E47" s="49"/>
      <c r="F47" s="161"/>
    </row>
    <row r="48" spans="1:6" ht="38.25">
      <c r="A48" s="26">
        <f t="shared" si="4"/>
        <v>4</v>
      </c>
      <c r="B48" s="160" t="str">
        <f t="shared" si="5"/>
        <v>14.4.4</v>
      </c>
      <c r="C48" s="161" t="s">
        <v>849</v>
      </c>
      <c r="D48" s="49" t="s">
        <v>571</v>
      </c>
      <c r="E48" s="49"/>
      <c r="F48" s="161"/>
    </row>
    <row r="49" spans="1:6">
      <c r="A49" s="26">
        <f t="shared" si="4"/>
        <v>5</v>
      </c>
      <c r="B49" s="170" t="str">
        <f t="shared" si="5"/>
        <v>14.4.5</v>
      </c>
      <c r="C49" s="171" t="s">
        <v>728</v>
      </c>
      <c r="D49" s="135"/>
      <c r="E49" s="135"/>
      <c r="F49" s="172"/>
    </row>
    <row r="50" spans="1:6" ht="76.5">
      <c r="A50" s="26">
        <f t="shared" si="4"/>
        <v>6</v>
      </c>
      <c r="B50" s="170" t="str">
        <f t="shared" si="5"/>
        <v>14.4.6</v>
      </c>
      <c r="C50" s="172" t="s">
        <v>850</v>
      </c>
      <c r="D50" s="135" t="s">
        <v>573</v>
      </c>
      <c r="E50" s="135"/>
      <c r="F50" s="172"/>
    </row>
    <row r="51" spans="1:6" ht="31.5" customHeight="1">
      <c r="A51" s="26">
        <f t="shared" si="4"/>
        <v>7</v>
      </c>
      <c r="B51" s="170" t="str">
        <f t="shared" si="5"/>
        <v>14.4.7</v>
      </c>
      <c r="C51" s="172" t="s">
        <v>730</v>
      </c>
      <c r="D51" s="135" t="s">
        <v>573</v>
      </c>
      <c r="E51" s="135"/>
      <c r="F51" s="172"/>
    </row>
    <row r="52" spans="1:6" ht="63.75">
      <c r="A52" s="26">
        <f t="shared" si="4"/>
        <v>8</v>
      </c>
      <c r="B52" s="170" t="str">
        <f t="shared" si="5"/>
        <v>14.4.8</v>
      </c>
      <c r="C52" s="172" t="s">
        <v>729</v>
      </c>
      <c r="D52" s="135" t="s">
        <v>573</v>
      </c>
      <c r="E52" s="135"/>
      <c r="F52" s="172"/>
    </row>
  </sheetData>
  <autoFilter ref="A1:F52"/>
  <customSheetViews>
    <customSheetView guid="{32A38C2E-816A-4574-8C16-0DF812FC0D2D}" scale="130" showGridLines="0" topLeftCell="A49">
      <pane xSplit="2" topLeftCell="C1" activePane="topRight" state="frozen"/>
      <selection pane="topRight" activeCell="C53" sqref="C53"/>
      <pageMargins left="0.7" right="0.7" top="0.75" bottom="0.75" header="0.3" footer="0.3"/>
      <pageSetup paperSize="9" orientation="portrait" r:id="rId1"/>
    </customSheetView>
  </customSheetViews>
  <phoneticPr fontId="20" type="noConversion"/>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72"/>
  <sheetViews>
    <sheetView topLeftCell="A58" zoomScale="80" zoomScaleNormal="80" workbookViewId="0">
      <selection activeCell="B72" sqref="B72"/>
    </sheetView>
  </sheetViews>
  <sheetFormatPr defaultRowHeight="18"/>
  <cols>
    <col min="1" max="1" width="9.140625" style="185"/>
    <col min="2" max="2" width="146.5703125" style="306" customWidth="1"/>
    <col min="3" max="3" width="11.28515625" style="185" customWidth="1"/>
    <col min="4" max="4" width="10.7109375" style="185" customWidth="1"/>
    <col min="5" max="5" width="49.5703125" style="185" customWidth="1"/>
    <col min="6" max="16384" width="9.140625" style="185"/>
  </cols>
  <sheetData>
    <row r="1" spans="1:5" ht="25.5">
      <c r="A1" s="307" t="s">
        <v>577</v>
      </c>
      <c r="B1" s="307" t="s">
        <v>549</v>
      </c>
      <c r="C1" s="308" t="s">
        <v>561</v>
      </c>
      <c r="D1" s="308" t="s">
        <v>855</v>
      </c>
      <c r="E1" s="309" t="s">
        <v>330</v>
      </c>
    </row>
    <row r="2" spans="1:5" ht="12.75">
      <c r="A2" s="310">
        <v>1</v>
      </c>
      <c r="B2" s="310">
        <v>2</v>
      </c>
      <c r="C2" s="310">
        <v>3</v>
      </c>
      <c r="D2" s="310">
        <v>4</v>
      </c>
      <c r="E2" s="314">
        <v>5</v>
      </c>
    </row>
    <row r="3" spans="1:5" ht="12.75">
      <c r="A3" s="307" t="s">
        <v>66</v>
      </c>
      <c r="B3" s="311" t="s">
        <v>50</v>
      </c>
      <c r="C3" s="312"/>
      <c r="D3" s="312"/>
      <c r="E3" s="313"/>
    </row>
    <row r="4" spans="1:5" ht="37.5">
      <c r="A4" s="315" t="s">
        <v>2393</v>
      </c>
      <c r="B4" s="316" t="s">
        <v>2325</v>
      </c>
      <c r="C4" s="317"/>
      <c r="D4" s="317"/>
      <c r="E4" s="317"/>
    </row>
    <row r="5" spans="1:5" ht="18.75">
      <c r="A5" s="315" t="s">
        <v>2394</v>
      </c>
      <c r="B5" s="316" t="s">
        <v>2326</v>
      </c>
      <c r="C5" s="317"/>
      <c r="D5" s="317"/>
      <c r="E5" s="317"/>
    </row>
    <row r="6" spans="1:5" ht="18.75">
      <c r="A6" s="315" t="s">
        <v>2395</v>
      </c>
      <c r="B6" s="316" t="s">
        <v>2327</v>
      </c>
      <c r="C6" s="317"/>
      <c r="D6" s="317"/>
      <c r="E6" s="317"/>
    </row>
    <row r="7" spans="1:5" ht="18.75">
      <c r="A7" s="315" t="s">
        <v>2396</v>
      </c>
      <c r="B7" s="316" t="s">
        <v>2328</v>
      </c>
      <c r="C7" s="317"/>
      <c r="D7" s="317"/>
      <c r="E7" s="317"/>
    </row>
    <row r="8" spans="1:5" ht="37.5">
      <c r="A8" s="315" t="s">
        <v>2397</v>
      </c>
      <c r="B8" s="316" t="s">
        <v>2329</v>
      </c>
      <c r="C8" s="317"/>
      <c r="D8" s="317"/>
      <c r="E8" s="317"/>
    </row>
    <row r="9" spans="1:5" ht="37.5">
      <c r="A9" s="315" t="s">
        <v>2398</v>
      </c>
      <c r="B9" s="316" t="s">
        <v>2330</v>
      </c>
      <c r="C9" s="317"/>
      <c r="D9" s="317"/>
      <c r="E9" s="317"/>
    </row>
    <row r="10" spans="1:5" ht="37.5">
      <c r="A10" s="315" t="s">
        <v>2399</v>
      </c>
      <c r="B10" s="316" t="s">
        <v>2331</v>
      </c>
      <c r="C10" s="317"/>
      <c r="D10" s="317"/>
      <c r="E10" s="317"/>
    </row>
    <row r="11" spans="1:5" ht="37.5">
      <c r="A11" s="315" t="s">
        <v>2400</v>
      </c>
      <c r="B11" s="316" t="s">
        <v>2332</v>
      </c>
      <c r="C11" s="317"/>
      <c r="D11" s="317"/>
      <c r="E11" s="317"/>
    </row>
    <row r="12" spans="1:5" ht="37.5">
      <c r="A12" s="315" t="s">
        <v>2401</v>
      </c>
      <c r="B12" s="316" t="s">
        <v>2333</v>
      </c>
      <c r="C12" s="317"/>
      <c r="D12" s="317"/>
      <c r="E12" s="317"/>
    </row>
    <row r="13" spans="1:5" ht="18.75">
      <c r="A13" s="315" t="s">
        <v>2402</v>
      </c>
      <c r="B13" s="316" t="s">
        <v>2334</v>
      </c>
      <c r="C13" s="317"/>
      <c r="D13" s="317"/>
      <c r="E13" s="317"/>
    </row>
    <row r="14" spans="1:5" ht="18.75" customHeight="1">
      <c r="A14" s="315" t="s">
        <v>2403</v>
      </c>
      <c r="B14" s="316" t="s">
        <v>2335</v>
      </c>
      <c r="C14" s="317"/>
      <c r="D14" s="317"/>
      <c r="E14" s="317"/>
    </row>
    <row r="15" spans="1:5" ht="37.5">
      <c r="A15" s="315" t="s">
        <v>2404</v>
      </c>
      <c r="B15" s="316" t="s">
        <v>2336</v>
      </c>
      <c r="C15" s="317"/>
      <c r="D15" s="317"/>
      <c r="E15" s="317"/>
    </row>
    <row r="16" spans="1:5" ht="37.5">
      <c r="A16" s="315" t="s">
        <v>2405</v>
      </c>
      <c r="B16" s="316" t="s">
        <v>2337</v>
      </c>
      <c r="C16" s="317"/>
      <c r="D16" s="317"/>
      <c r="E16" s="317"/>
    </row>
    <row r="17" spans="1:5" ht="56.25">
      <c r="A17" s="315" t="s">
        <v>2406</v>
      </c>
      <c r="B17" s="318" t="s">
        <v>2338</v>
      </c>
      <c r="C17" s="317"/>
      <c r="D17" s="317"/>
      <c r="E17" s="317"/>
    </row>
    <row r="18" spans="1:5" ht="37.5">
      <c r="A18" s="315" t="s">
        <v>2407</v>
      </c>
      <c r="B18" s="316" t="s">
        <v>2339</v>
      </c>
      <c r="C18" s="317"/>
      <c r="D18" s="317"/>
      <c r="E18" s="317"/>
    </row>
    <row r="19" spans="1:5" ht="37.5">
      <c r="A19" s="315" t="s">
        <v>2408</v>
      </c>
      <c r="B19" s="316" t="s">
        <v>2340</v>
      </c>
      <c r="C19" s="317"/>
      <c r="D19" s="317"/>
      <c r="E19" s="317"/>
    </row>
    <row r="20" spans="1:5" ht="18.75">
      <c r="A20" s="315" t="s">
        <v>2409</v>
      </c>
      <c r="B20" s="316" t="s">
        <v>2341</v>
      </c>
      <c r="C20" s="317"/>
      <c r="D20" s="317"/>
      <c r="E20" s="317"/>
    </row>
    <row r="21" spans="1:5" ht="37.5">
      <c r="A21" s="315" t="s">
        <v>2410</v>
      </c>
      <c r="B21" s="316" t="s">
        <v>2342</v>
      </c>
      <c r="C21" s="317"/>
      <c r="D21" s="317"/>
      <c r="E21" s="317"/>
    </row>
    <row r="22" spans="1:5" ht="37.5">
      <c r="A22" s="315" t="s">
        <v>2411</v>
      </c>
      <c r="B22" s="316" t="s">
        <v>2343</v>
      </c>
      <c r="C22" s="317"/>
      <c r="D22" s="317"/>
      <c r="E22" s="317"/>
    </row>
    <row r="23" spans="1:5" ht="18.75">
      <c r="A23" s="315" t="s">
        <v>2412</v>
      </c>
      <c r="B23" s="319" t="s">
        <v>2344</v>
      </c>
      <c r="C23" s="317"/>
      <c r="D23" s="317"/>
      <c r="E23" s="317"/>
    </row>
    <row r="24" spans="1:5" ht="18.75">
      <c r="A24" s="315" t="s">
        <v>2413</v>
      </c>
      <c r="B24" s="316" t="s">
        <v>2345</v>
      </c>
      <c r="C24" s="317"/>
      <c r="D24" s="317"/>
      <c r="E24" s="317"/>
    </row>
    <row r="25" spans="1:5" ht="37.5">
      <c r="A25" s="315" t="s">
        <v>2414</v>
      </c>
      <c r="B25" s="316" t="s">
        <v>2346</v>
      </c>
      <c r="C25" s="317"/>
      <c r="D25" s="317"/>
      <c r="E25" s="317"/>
    </row>
    <row r="26" spans="1:5" ht="37.5">
      <c r="A26" s="315" t="s">
        <v>2415</v>
      </c>
      <c r="B26" s="316" t="s">
        <v>2347</v>
      </c>
      <c r="C26" s="317"/>
      <c r="D26" s="317"/>
      <c r="E26" s="317"/>
    </row>
    <row r="27" spans="1:5" ht="37.5">
      <c r="A27" s="315" t="s">
        <v>2416</v>
      </c>
      <c r="B27" s="316" t="s">
        <v>2348</v>
      </c>
      <c r="C27" s="317"/>
      <c r="D27" s="317"/>
      <c r="E27" s="317"/>
    </row>
    <row r="28" spans="1:5" ht="37.5">
      <c r="A28" s="315" t="s">
        <v>2417</v>
      </c>
      <c r="B28" s="316" t="s">
        <v>2349</v>
      </c>
      <c r="C28" s="317"/>
      <c r="D28" s="317"/>
      <c r="E28" s="317"/>
    </row>
    <row r="29" spans="1:5" ht="18.75">
      <c r="A29" s="315" t="s">
        <v>2418</v>
      </c>
      <c r="B29" s="316" t="s">
        <v>2350</v>
      </c>
      <c r="C29" s="317"/>
      <c r="D29" s="317"/>
      <c r="E29" s="317"/>
    </row>
    <row r="30" spans="1:5" ht="37.5">
      <c r="A30" s="315" t="s">
        <v>2419</v>
      </c>
      <c r="B30" s="316" t="s">
        <v>2351</v>
      </c>
      <c r="C30" s="317"/>
      <c r="D30" s="317"/>
      <c r="E30" s="317"/>
    </row>
    <row r="31" spans="1:5" ht="37.5">
      <c r="A31" s="315" t="s">
        <v>2420</v>
      </c>
      <c r="B31" s="316" t="s">
        <v>2352</v>
      </c>
      <c r="C31" s="317"/>
      <c r="D31" s="317"/>
      <c r="E31" s="317"/>
    </row>
    <row r="32" spans="1:5" ht="18.75">
      <c r="A32" s="315" t="s">
        <v>2421</v>
      </c>
      <c r="B32" s="316" t="s">
        <v>2353</v>
      </c>
      <c r="C32" s="317"/>
      <c r="D32" s="317"/>
      <c r="E32" s="317"/>
    </row>
    <row r="33" spans="1:5" ht="37.5">
      <c r="A33" s="315" t="s">
        <v>2422</v>
      </c>
      <c r="B33" s="318" t="s">
        <v>2390</v>
      </c>
      <c r="C33" s="317"/>
      <c r="D33" s="317"/>
      <c r="E33" s="317"/>
    </row>
    <row r="34" spans="1:5" ht="37.5">
      <c r="A34" s="315" t="s">
        <v>2423</v>
      </c>
      <c r="B34" s="316" t="s">
        <v>2354</v>
      </c>
      <c r="C34" s="317"/>
      <c r="D34" s="317"/>
      <c r="E34" s="317"/>
    </row>
    <row r="35" spans="1:5" ht="37.5">
      <c r="A35" s="315" t="s">
        <v>2424</v>
      </c>
      <c r="B35" s="316" t="s">
        <v>2355</v>
      </c>
      <c r="C35" s="317"/>
      <c r="D35" s="317"/>
      <c r="E35" s="317"/>
    </row>
    <row r="36" spans="1:5" ht="37.5">
      <c r="A36" s="315" t="s">
        <v>2425</v>
      </c>
      <c r="B36" s="316" t="s">
        <v>2356</v>
      </c>
      <c r="C36" s="317"/>
      <c r="D36" s="317"/>
      <c r="E36" s="317"/>
    </row>
    <row r="37" spans="1:5" ht="18.75">
      <c r="A37" s="315" t="s">
        <v>2426</v>
      </c>
      <c r="B37" s="316" t="s">
        <v>2357</v>
      </c>
      <c r="C37" s="317"/>
      <c r="D37" s="317"/>
      <c r="E37" s="317"/>
    </row>
    <row r="38" spans="1:5" ht="56.25">
      <c r="A38" s="315" t="s">
        <v>2427</v>
      </c>
      <c r="B38" s="318" t="s">
        <v>2358</v>
      </c>
      <c r="C38" s="317"/>
      <c r="D38" s="317"/>
      <c r="E38" s="317"/>
    </row>
    <row r="39" spans="1:5" ht="18.75">
      <c r="A39" s="315" t="s">
        <v>2428</v>
      </c>
      <c r="B39" s="316" t="s">
        <v>2359</v>
      </c>
      <c r="C39" s="317"/>
      <c r="D39" s="317"/>
      <c r="E39" s="317"/>
    </row>
    <row r="40" spans="1:5" ht="37.5">
      <c r="A40" s="315" t="s">
        <v>2429</v>
      </c>
      <c r="B40" s="316" t="s">
        <v>2360</v>
      </c>
      <c r="C40" s="317"/>
      <c r="D40" s="317"/>
      <c r="E40" s="317"/>
    </row>
    <row r="41" spans="1:5" ht="37.5">
      <c r="A41" s="315" t="s">
        <v>2430</v>
      </c>
      <c r="B41" s="316" t="s">
        <v>2361</v>
      </c>
      <c r="C41" s="317"/>
      <c r="D41" s="317"/>
      <c r="E41" s="317"/>
    </row>
    <row r="42" spans="1:5" ht="18.75">
      <c r="A42" s="315" t="s">
        <v>2431</v>
      </c>
      <c r="B42" s="316" t="s">
        <v>2362</v>
      </c>
      <c r="C42" s="317"/>
      <c r="D42" s="317"/>
      <c r="E42" s="317"/>
    </row>
    <row r="43" spans="1:5" ht="18.75">
      <c r="A43" s="315" t="s">
        <v>2432</v>
      </c>
      <c r="B43" s="316" t="s">
        <v>2363</v>
      </c>
      <c r="C43" s="317"/>
      <c r="D43" s="317"/>
      <c r="E43" s="317"/>
    </row>
    <row r="44" spans="1:5" ht="37.5">
      <c r="A44" s="315" t="s">
        <v>2433</v>
      </c>
      <c r="B44" s="316" t="s">
        <v>2391</v>
      </c>
      <c r="C44" s="317"/>
      <c r="D44" s="317"/>
      <c r="E44" s="317"/>
    </row>
    <row r="45" spans="1:5" ht="56.25">
      <c r="A45" s="315" t="s">
        <v>2434</v>
      </c>
      <c r="B45" s="316" t="s">
        <v>2364</v>
      </c>
      <c r="C45" s="317"/>
      <c r="D45" s="317"/>
      <c r="E45" s="317"/>
    </row>
    <row r="46" spans="1:5" ht="18.75">
      <c r="A46" s="315" t="s">
        <v>2435</v>
      </c>
      <c r="B46" s="316" t="s">
        <v>2365</v>
      </c>
      <c r="C46" s="317"/>
      <c r="D46" s="317"/>
      <c r="E46" s="317"/>
    </row>
    <row r="47" spans="1:5" ht="18.75">
      <c r="A47" s="315" t="s">
        <v>2436</v>
      </c>
      <c r="B47" s="316" t="s">
        <v>2366</v>
      </c>
      <c r="C47" s="317"/>
      <c r="D47" s="317"/>
      <c r="E47" s="317"/>
    </row>
    <row r="48" spans="1:5" ht="37.5">
      <c r="A48" s="315" t="s">
        <v>2437</v>
      </c>
      <c r="B48" s="318" t="s">
        <v>2367</v>
      </c>
      <c r="C48" s="317"/>
      <c r="D48" s="317"/>
      <c r="E48" s="317"/>
    </row>
    <row r="49" spans="1:5" ht="37.5">
      <c r="A49" s="315" t="s">
        <v>2438</v>
      </c>
      <c r="B49" s="316" t="s">
        <v>2368</v>
      </c>
      <c r="C49" s="317"/>
      <c r="D49" s="317"/>
      <c r="E49" s="317"/>
    </row>
    <row r="50" spans="1:5" ht="37.5">
      <c r="A50" s="315" t="s">
        <v>2439</v>
      </c>
      <c r="B50" s="316" t="s">
        <v>2369</v>
      </c>
      <c r="C50" s="317"/>
      <c r="D50" s="317"/>
      <c r="E50" s="317"/>
    </row>
    <row r="51" spans="1:5" ht="37.5">
      <c r="A51" s="315" t="s">
        <v>2440</v>
      </c>
      <c r="B51" s="316" t="s">
        <v>2370</v>
      </c>
      <c r="C51" s="317"/>
      <c r="D51" s="317"/>
      <c r="E51" s="317"/>
    </row>
    <row r="52" spans="1:5" ht="37.5">
      <c r="A52" s="327" t="s">
        <v>2441</v>
      </c>
      <c r="B52" s="316" t="s">
        <v>2371</v>
      </c>
      <c r="C52" s="317"/>
      <c r="D52" s="317"/>
      <c r="E52" s="317"/>
    </row>
    <row r="53" spans="1:5" ht="18.75">
      <c r="A53" s="327"/>
      <c r="B53" s="316" t="s">
        <v>2372</v>
      </c>
      <c r="C53" s="317"/>
      <c r="D53" s="317"/>
      <c r="E53" s="317"/>
    </row>
    <row r="54" spans="1:5" ht="18.75">
      <c r="A54" s="327"/>
      <c r="B54" s="316" t="s">
        <v>2373</v>
      </c>
      <c r="C54" s="317"/>
      <c r="D54" s="317"/>
      <c r="E54" s="317"/>
    </row>
    <row r="55" spans="1:5" ht="18.75">
      <c r="A55" s="327"/>
      <c r="B55" s="316" t="s">
        <v>2374</v>
      </c>
      <c r="C55" s="317"/>
      <c r="D55" s="317"/>
      <c r="E55" s="317"/>
    </row>
    <row r="56" spans="1:5" ht="18.75">
      <c r="A56" s="327"/>
      <c r="B56" s="316" t="s">
        <v>2375</v>
      </c>
      <c r="C56" s="317"/>
      <c r="D56" s="317"/>
      <c r="E56" s="317"/>
    </row>
    <row r="57" spans="1:5" ht="18.75">
      <c r="A57" s="327"/>
      <c r="B57" s="316" t="s">
        <v>2376</v>
      </c>
      <c r="C57" s="317"/>
      <c r="D57" s="317"/>
      <c r="E57" s="317"/>
    </row>
    <row r="58" spans="1:5" ht="18.75">
      <c r="A58" s="327"/>
      <c r="B58" s="316" t="s">
        <v>2377</v>
      </c>
      <c r="C58" s="317"/>
      <c r="D58" s="317"/>
      <c r="E58" s="317"/>
    </row>
    <row r="59" spans="1:5" ht="18.75">
      <c r="A59" s="327"/>
      <c r="B59" s="316" t="s">
        <v>2378</v>
      </c>
      <c r="C59" s="317"/>
      <c r="D59" s="317"/>
      <c r="E59" s="317"/>
    </row>
    <row r="60" spans="1:5" ht="18.75">
      <c r="A60" s="327"/>
      <c r="B60" s="316" t="s">
        <v>2379</v>
      </c>
      <c r="C60" s="317"/>
      <c r="D60" s="317"/>
      <c r="E60" s="317"/>
    </row>
    <row r="61" spans="1:5" ht="37.5">
      <c r="A61" s="315" t="s">
        <v>2442</v>
      </c>
      <c r="B61" s="316" t="s">
        <v>2380</v>
      </c>
      <c r="C61" s="317"/>
      <c r="D61" s="317"/>
      <c r="E61" s="317"/>
    </row>
    <row r="62" spans="1:5" ht="37.5">
      <c r="A62" s="315" t="s">
        <v>2443</v>
      </c>
      <c r="B62" s="316" t="s">
        <v>2381</v>
      </c>
      <c r="C62" s="317"/>
      <c r="D62" s="317"/>
      <c r="E62" s="317"/>
    </row>
    <row r="63" spans="1:5" ht="37.5">
      <c r="A63" s="315" t="s">
        <v>2444</v>
      </c>
      <c r="B63" s="316" t="s">
        <v>2382</v>
      </c>
      <c r="C63" s="317"/>
      <c r="D63" s="317"/>
      <c r="E63" s="317"/>
    </row>
    <row r="64" spans="1:5" ht="18.75">
      <c r="A64" s="315" t="s">
        <v>2445</v>
      </c>
      <c r="B64" s="316" t="s">
        <v>2383</v>
      </c>
      <c r="C64" s="317"/>
      <c r="D64" s="317"/>
      <c r="E64" s="317"/>
    </row>
    <row r="65" spans="1:5" ht="18.75">
      <c r="A65" s="315" t="s">
        <v>2446</v>
      </c>
      <c r="B65" s="318" t="s">
        <v>2384</v>
      </c>
      <c r="C65" s="317"/>
      <c r="D65" s="317"/>
      <c r="E65" s="317"/>
    </row>
    <row r="66" spans="1:5" ht="37.5">
      <c r="A66" s="315" t="s">
        <v>2447</v>
      </c>
      <c r="B66" s="316" t="s">
        <v>2385</v>
      </c>
      <c r="C66" s="317"/>
      <c r="D66" s="317"/>
      <c r="E66" s="317"/>
    </row>
    <row r="67" spans="1:5" ht="56.25">
      <c r="A67" s="315" t="s">
        <v>2448</v>
      </c>
      <c r="B67" s="320" t="s">
        <v>2386</v>
      </c>
      <c r="C67" s="317"/>
      <c r="D67" s="317"/>
      <c r="E67" s="317"/>
    </row>
    <row r="68" spans="1:5" ht="56.25">
      <c r="A68" s="315" t="s">
        <v>2449</v>
      </c>
      <c r="B68" s="316" t="s">
        <v>2387</v>
      </c>
      <c r="C68" s="317"/>
      <c r="D68" s="317"/>
      <c r="E68" s="317"/>
    </row>
    <row r="69" spans="1:5" ht="56.25">
      <c r="A69" s="315" t="s">
        <v>2450</v>
      </c>
      <c r="B69" s="316" t="s">
        <v>2388</v>
      </c>
      <c r="C69" s="317"/>
      <c r="D69" s="317"/>
      <c r="E69" s="317"/>
    </row>
    <row r="70" spans="1:5" ht="56.25">
      <c r="A70" s="315" t="s">
        <v>2451</v>
      </c>
      <c r="B70" s="316" t="s">
        <v>2389</v>
      </c>
      <c r="C70" s="317"/>
      <c r="D70" s="317"/>
      <c r="E70" s="317"/>
    </row>
    <row r="71" spans="1:5" ht="56.25">
      <c r="A71" s="315" t="s">
        <v>2452</v>
      </c>
      <c r="B71" s="321" t="s">
        <v>2392</v>
      </c>
      <c r="C71" s="317"/>
      <c r="D71" s="317"/>
      <c r="E71" s="317"/>
    </row>
    <row r="72" spans="1:5" ht="37.5">
      <c r="A72" s="322" t="s">
        <v>2461</v>
      </c>
      <c r="B72" s="321" t="s">
        <v>2462</v>
      </c>
      <c r="C72" s="317"/>
      <c r="D72" s="317"/>
      <c r="E72" s="317"/>
    </row>
  </sheetData>
  <mergeCells count="1">
    <mergeCell ref="A52:A60"/>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outlinePr summaryBelow="0" summaryRight="0"/>
  </sheetPr>
  <dimension ref="A1:F33"/>
  <sheetViews>
    <sheetView showGridLines="0" zoomScaleNormal="100" workbookViewId="0">
      <pane xSplit="4" ySplit="2" topLeftCell="E23" activePane="bottomRight" state="frozen"/>
      <selection pane="topRight" activeCell="E1" sqref="E1"/>
      <selection pane="bottomLeft" activeCell="A3" sqref="A3"/>
      <selection pane="bottomRight" activeCell="C32" sqref="C32"/>
    </sheetView>
  </sheetViews>
  <sheetFormatPr defaultColWidth="9.140625" defaultRowHeight="12.75" outlineLevelRow="1"/>
  <cols>
    <col min="1" max="1" width="10.28515625" style="19" hidden="1" customWidth="1"/>
    <col min="2" max="2" width="9.85546875" style="111" customWidth="1"/>
    <col min="3" max="3" width="67" style="51" customWidth="1"/>
    <col min="4" max="5" width="16.140625" style="74" customWidth="1"/>
    <col min="6" max="6" width="81.140625" style="51" customWidth="1"/>
    <col min="7" max="16384" width="9.140625" style="19"/>
  </cols>
  <sheetData>
    <row r="1" spans="1:6" s="14" customFormat="1" ht="25.5">
      <c r="A1" s="284"/>
      <c r="B1" s="157" t="s">
        <v>577</v>
      </c>
      <c r="C1" s="267" t="s">
        <v>549</v>
      </c>
      <c r="D1" s="16" t="s">
        <v>561</v>
      </c>
      <c r="E1" s="154" t="s">
        <v>855</v>
      </c>
      <c r="F1" s="268" t="s">
        <v>330</v>
      </c>
    </row>
    <row r="2" spans="1:6" s="14" customFormat="1">
      <c r="A2" s="284"/>
      <c r="B2" s="53">
        <v>1</v>
      </c>
      <c r="C2" s="109">
        <v>2</v>
      </c>
      <c r="D2" s="53">
        <v>3</v>
      </c>
      <c r="E2" s="155">
        <v>4</v>
      </c>
      <c r="F2" s="110">
        <v>5</v>
      </c>
    </row>
    <row r="3" spans="1:6" s="17" customFormat="1" ht="25.5">
      <c r="A3" s="285"/>
      <c r="B3" s="258" t="s">
        <v>68</v>
      </c>
      <c r="C3" s="269" t="s">
        <v>53</v>
      </c>
      <c r="D3" s="70"/>
      <c r="E3" s="156"/>
      <c r="F3" s="270"/>
    </row>
    <row r="4" spans="1:6" s="17" customFormat="1">
      <c r="A4" s="285"/>
      <c r="B4" s="157" t="str">
        <f>CONCATENATE(B3,"1")</f>
        <v>15.1</v>
      </c>
      <c r="C4" s="267" t="s">
        <v>54</v>
      </c>
      <c r="D4" s="16"/>
      <c r="E4" s="154"/>
      <c r="F4" s="270"/>
    </row>
    <row r="5" spans="1:6" ht="51" outlineLevel="1">
      <c r="A5" s="286">
        <v>1</v>
      </c>
      <c r="B5" s="160" t="str">
        <f t="shared" ref="B5:B31" si="0">CONCATENATE($B$4,".",A5)</f>
        <v>15.1.1</v>
      </c>
      <c r="C5" s="271" t="s">
        <v>657</v>
      </c>
      <c r="D5" s="69" t="s">
        <v>571</v>
      </c>
      <c r="E5" s="152"/>
      <c r="F5" s="272"/>
    </row>
    <row r="6" spans="1:6" ht="25.5" outlineLevel="1">
      <c r="A6" s="286">
        <v>2</v>
      </c>
      <c r="B6" s="160" t="str">
        <f t="shared" si="0"/>
        <v>15.1.2</v>
      </c>
      <c r="C6" s="273" t="s">
        <v>852</v>
      </c>
      <c r="D6" s="69" t="s">
        <v>571</v>
      </c>
      <c r="E6" s="152"/>
      <c r="F6" s="274"/>
    </row>
    <row r="7" spans="1:6" ht="38.25" outlineLevel="1">
      <c r="A7" s="286">
        <v>3</v>
      </c>
      <c r="B7" s="160" t="str">
        <f t="shared" si="0"/>
        <v>15.1.3</v>
      </c>
      <c r="C7" s="271" t="s">
        <v>55</v>
      </c>
      <c r="D7" s="69" t="s">
        <v>571</v>
      </c>
      <c r="E7" s="152"/>
      <c r="F7" s="275"/>
    </row>
    <row r="8" spans="1:6" ht="38.25" outlineLevel="1">
      <c r="A8" s="286">
        <v>4</v>
      </c>
      <c r="B8" s="160" t="str">
        <f t="shared" si="0"/>
        <v>15.1.4</v>
      </c>
      <c r="C8" s="271" t="s">
        <v>658</v>
      </c>
      <c r="D8" s="69" t="s">
        <v>571</v>
      </c>
      <c r="E8" s="152"/>
      <c r="F8" s="276"/>
    </row>
    <row r="9" spans="1:6" ht="63.75" outlineLevel="1">
      <c r="A9" s="286">
        <v>5</v>
      </c>
      <c r="B9" s="160" t="str">
        <f t="shared" si="0"/>
        <v>15.1.5</v>
      </c>
      <c r="C9" s="271" t="s">
        <v>56</v>
      </c>
      <c r="D9" s="69" t="s">
        <v>571</v>
      </c>
      <c r="E9" s="152"/>
      <c r="F9" s="276"/>
    </row>
    <row r="10" spans="1:6" outlineLevel="1">
      <c r="A10" s="286">
        <v>6</v>
      </c>
      <c r="B10" s="160" t="str">
        <f t="shared" si="0"/>
        <v>15.1.6</v>
      </c>
      <c r="C10" s="271" t="s">
        <v>659</v>
      </c>
      <c r="D10" s="69" t="s">
        <v>573</v>
      </c>
      <c r="E10" s="152"/>
      <c r="F10" s="276"/>
    </row>
    <row r="11" spans="1:6" ht="51" outlineLevel="1">
      <c r="A11" s="286">
        <v>7</v>
      </c>
      <c r="B11" s="160" t="str">
        <f t="shared" si="0"/>
        <v>15.1.7</v>
      </c>
      <c r="C11" s="271" t="s">
        <v>660</v>
      </c>
      <c r="D11" s="69" t="s">
        <v>571</v>
      </c>
      <c r="E11" s="152"/>
      <c r="F11" s="272"/>
    </row>
    <row r="12" spans="1:6" s="26" customFormat="1" ht="25.5" outlineLevel="1">
      <c r="A12" s="286">
        <v>8</v>
      </c>
      <c r="B12" s="160" t="str">
        <f t="shared" si="0"/>
        <v>15.1.8</v>
      </c>
      <c r="C12" s="271" t="s">
        <v>57</v>
      </c>
      <c r="D12" s="69" t="s">
        <v>571</v>
      </c>
      <c r="E12" s="152"/>
      <c r="F12" s="277"/>
    </row>
    <row r="13" spans="1:6" ht="38.25" outlineLevel="1">
      <c r="A13" s="286">
        <v>9</v>
      </c>
      <c r="B13" s="160" t="str">
        <f t="shared" si="0"/>
        <v>15.1.9</v>
      </c>
      <c r="C13" s="278" t="s">
        <v>661</v>
      </c>
      <c r="D13" s="69" t="s">
        <v>571</v>
      </c>
      <c r="E13" s="152"/>
      <c r="F13" s="272"/>
    </row>
    <row r="14" spans="1:6" ht="25.5" outlineLevel="1">
      <c r="A14" s="286">
        <v>10</v>
      </c>
      <c r="B14" s="160" t="str">
        <f t="shared" si="0"/>
        <v>15.1.10</v>
      </c>
      <c r="C14" s="271" t="s">
        <v>58</v>
      </c>
      <c r="D14" s="69" t="s">
        <v>571</v>
      </c>
      <c r="E14" s="152"/>
      <c r="F14" s="272"/>
    </row>
    <row r="15" spans="1:6" ht="76.5" outlineLevel="1">
      <c r="A15" s="286">
        <v>11</v>
      </c>
      <c r="B15" s="160" t="str">
        <f t="shared" si="0"/>
        <v>15.1.11</v>
      </c>
      <c r="C15" s="271" t="s">
        <v>853</v>
      </c>
      <c r="D15" s="69" t="s">
        <v>571</v>
      </c>
      <c r="E15" s="152"/>
      <c r="F15" s="272"/>
    </row>
    <row r="16" spans="1:6" ht="38.25" outlineLevel="1">
      <c r="A16" s="286">
        <v>12</v>
      </c>
      <c r="B16" s="160" t="str">
        <f t="shared" si="0"/>
        <v>15.1.12</v>
      </c>
      <c r="C16" s="271" t="s">
        <v>59</v>
      </c>
      <c r="D16" s="69" t="s">
        <v>571</v>
      </c>
      <c r="E16" s="152"/>
      <c r="F16" s="272"/>
    </row>
    <row r="17" spans="1:6" s="141" customFormat="1" ht="38.25" outlineLevel="1">
      <c r="A17" s="286">
        <v>13</v>
      </c>
      <c r="B17" s="160" t="str">
        <f t="shared" si="0"/>
        <v>15.1.13</v>
      </c>
      <c r="C17" s="279" t="s">
        <v>662</v>
      </c>
      <c r="D17" s="69" t="s">
        <v>573</v>
      </c>
      <c r="E17" s="152"/>
      <c r="F17" s="277"/>
    </row>
    <row r="18" spans="1:6" s="141" customFormat="1" outlineLevel="1">
      <c r="A18" s="286">
        <v>14</v>
      </c>
      <c r="B18" s="160" t="str">
        <f t="shared" si="0"/>
        <v>15.1.14</v>
      </c>
      <c r="C18" s="279" t="s">
        <v>854</v>
      </c>
      <c r="D18" s="69" t="s">
        <v>573</v>
      </c>
      <c r="E18" s="152"/>
      <c r="F18" s="277"/>
    </row>
    <row r="19" spans="1:6" ht="25.5" outlineLevel="1">
      <c r="A19" s="286">
        <v>15</v>
      </c>
      <c r="B19" s="160" t="str">
        <f t="shared" si="0"/>
        <v>15.1.15</v>
      </c>
      <c r="C19" s="280" t="s">
        <v>60</v>
      </c>
      <c r="D19" s="69" t="s">
        <v>571</v>
      </c>
      <c r="E19" s="152"/>
      <c r="F19" s="272"/>
    </row>
    <row r="20" spans="1:6" ht="38.25" outlineLevel="1">
      <c r="A20" s="286">
        <v>16</v>
      </c>
      <c r="B20" s="160" t="str">
        <f t="shared" si="0"/>
        <v>15.1.16</v>
      </c>
      <c r="C20" s="260" t="s">
        <v>2469</v>
      </c>
      <c r="D20" s="69" t="s">
        <v>571</v>
      </c>
      <c r="E20" s="152"/>
      <c r="F20" s="272"/>
    </row>
    <row r="21" spans="1:6" ht="25.5" outlineLevel="1">
      <c r="A21" s="286">
        <v>17</v>
      </c>
      <c r="B21" s="160" t="str">
        <f t="shared" si="0"/>
        <v>15.1.17</v>
      </c>
      <c r="C21" s="163" t="s">
        <v>61</v>
      </c>
      <c r="D21" s="69" t="s">
        <v>571</v>
      </c>
      <c r="E21" s="69"/>
      <c r="F21" s="281"/>
    </row>
    <row r="22" spans="1:6" ht="51" outlineLevel="1">
      <c r="A22" s="286">
        <v>18</v>
      </c>
      <c r="B22" s="160" t="str">
        <f t="shared" si="0"/>
        <v>15.1.18</v>
      </c>
      <c r="C22" s="163" t="s">
        <v>635</v>
      </c>
      <c r="D22" s="69" t="s">
        <v>571</v>
      </c>
      <c r="E22" s="69"/>
      <c r="F22" s="282"/>
    </row>
    <row r="23" spans="1:6" ht="25.5" outlineLevel="1">
      <c r="A23" s="286">
        <v>19</v>
      </c>
      <c r="B23" s="160" t="str">
        <f t="shared" si="0"/>
        <v>15.1.19</v>
      </c>
      <c r="C23" s="163" t="s">
        <v>62</v>
      </c>
      <c r="D23" s="69" t="s">
        <v>571</v>
      </c>
      <c r="E23" s="69"/>
      <c r="F23" s="281"/>
    </row>
    <row r="24" spans="1:6" ht="38.25" outlineLevel="1">
      <c r="A24" s="286">
        <v>20</v>
      </c>
      <c r="B24" s="160" t="str">
        <f t="shared" si="0"/>
        <v>15.1.20</v>
      </c>
      <c r="C24" s="163" t="s">
        <v>851</v>
      </c>
      <c r="D24" s="56" t="s">
        <v>571</v>
      </c>
      <c r="E24" s="56"/>
      <c r="F24" s="281"/>
    </row>
    <row r="25" spans="1:6" s="26" customFormat="1" ht="25.5" outlineLevel="1">
      <c r="A25" s="286">
        <v>21</v>
      </c>
      <c r="B25" s="160" t="str">
        <f t="shared" si="0"/>
        <v>15.1.21</v>
      </c>
      <c r="C25" s="163" t="s">
        <v>63</v>
      </c>
      <c r="D25" s="56" t="s">
        <v>571</v>
      </c>
      <c r="E25" s="56"/>
      <c r="F25" s="209"/>
    </row>
    <row r="26" spans="1:6" ht="51" outlineLevel="1">
      <c r="A26" s="286">
        <v>22</v>
      </c>
      <c r="B26" s="160" t="str">
        <f t="shared" si="0"/>
        <v>15.1.22</v>
      </c>
      <c r="C26" s="163" t="s">
        <v>645</v>
      </c>
      <c r="D26" s="56" t="s">
        <v>571</v>
      </c>
      <c r="E26" s="56"/>
      <c r="F26" s="283"/>
    </row>
    <row r="27" spans="1:6" ht="25.5" outlineLevel="1">
      <c r="A27" s="286">
        <v>23</v>
      </c>
      <c r="B27" s="160" t="str">
        <f t="shared" si="0"/>
        <v>15.1.23</v>
      </c>
      <c r="C27" s="163" t="s">
        <v>636</v>
      </c>
      <c r="D27" s="56" t="s">
        <v>571</v>
      </c>
      <c r="E27" s="56"/>
      <c r="F27" s="283"/>
    </row>
    <row r="28" spans="1:6" ht="38.25" outlineLevel="1">
      <c r="A28" s="286">
        <v>24</v>
      </c>
      <c r="B28" s="160" t="str">
        <f t="shared" si="0"/>
        <v>15.1.24</v>
      </c>
      <c r="C28" s="163" t="s">
        <v>64</v>
      </c>
      <c r="D28" s="56" t="s">
        <v>571</v>
      </c>
      <c r="E28" s="56"/>
      <c r="F28" s="281"/>
    </row>
    <row r="29" spans="1:6" ht="25.5" outlineLevel="1">
      <c r="A29" s="286">
        <v>25</v>
      </c>
      <c r="B29" s="160" t="str">
        <f t="shared" si="0"/>
        <v>15.1.25</v>
      </c>
      <c r="C29" s="163" t="s">
        <v>632</v>
      </c>
      <c r="D29" s="56" t="s">
        <v>571</v>
      </c>
      <c r="E29" s="56"/>
      <c r="F29" s="281"/>
    </row>
    <row r="30" spans="1:6" ht="25.5" outlineLevel="1">
      <c r="A30" s="286">
        <v>26</v>
      </c>
      <c r="B30" s="160" t="str">
        <f t="shared" si="0"/>
        <v>15.1.26</v>
      </c>
      <c r="C30" s="163" t="s">
        <v>633</v>
      </c>
      <c r="D30" s="56" t="s">
        <v>571</v>
      </c>
      <c r="E30" s="56"/>
      <c r="F30" s="281"/>
    </row>
    <row r="31" spans="1:6" ht="38.25" outlineLevel="1">
      <c r="A31" s="286">
        <v>27</v>
      </c>
      <c r="B31" s="160" t="str">
        <f t="shared" si="0"/>
        <v>15.1.27</v>
      </c>
      <c r="C31" s="160" t="s">
        <v>2319</v>
      </c>
      <c r="D31" s="56" t="s">
        <v>571</v>
      </c>
      <c r="E31" s="56"/>
      <c r="F31" s="283"/>
    </row>
    <row r="32" spans="1:6" s="74" customFormat="1" ht="25.5">
      <c r="A32" s="286">
        <v>28</v>
      </c>
      <c r="B32" s="160" t="str">
        <f t="shared" ref="B32:B33" si="1">CONCATENATE($B$4,".",A32)</f>
        <v>15.1.28</v>
      </c>
      <c r="C32" s="160" t="s">
        <v>2470</v>
      </c>
      <c r="D32" s="56" t="s">
        <v>571</v>
      </c>
      <c r="E32" s="56"/>
      <c r="F32" s="283"/>
    </row>
    <row r="33" spans="1:6">
      <c r="A33" s="286">
        <v>29</v>
      </c>
      <c r="B33" s="160" t="str">
        <f t="shared" si="1"/>
        <v>15.1.29</v>
      </c>
      <c r="C33" s="160" t="s">
        <v>2471</v>
      </c>
      <c r="D33" s="56" t="s">
        <v>571</v>
      </c>
      <c r="E33" s="56"/>
      <c r="F33" s="283"/>
    </row>
  </sheetData>
  <autoFilter ref="A1:F31"/>
  <customSheetViews>
    <customSheetView guid="{32A38C2E-816A-4574-8C16-0DF812FC0D2D}" scale="115" showGridLines="0" hiddenColumns="1" topLeftCell="A4">
      <pane xSplit="2" topLeftCell="C1" activePane="topRight" state="frozen"/>
      <selection pane="topRight" activeCell="C11" sqref="C11"/>
      <pageMargins left="0.7" right="0.7" top="0.75" bottom="0.75" header="0.3" footer="0.3"/>
      <pageSetup paperSize="9" orientation="portrait" r:id="rId1"/>
    </customSheetView>
  </customSheetViews>
  <phoneticPr fontId="20" type="noConversion"/>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43"/>
  <sheetViews>
    <sheetView workbookViewId="0">
      <pane xSplit="3" ySplit="2" topLeftCell="D3" activePane="bottomRight" state="frozen"/>
      <selection pane="topRight" activeCell="D1" sqref="D1"/>
      <selection pane="bottomLeft" activeCell="A3" sqref="A3"/>
      <selection pane="bottomRight" activeCell="B4" sqref="B4"/>
    </sheetView>
  </sheetViews>
  <sheetFormatPr defaultRowHeight="12.75"/>
  <cols>
    <col min="1" max="1" width="21.28515625" style="185" customWidth="1"/>
    <col min="2" max="2" width="88" style="186" customWidth="1"/>
    <col min="3" max="3" width="8.42578125" style="185" customWidth="1"/>
    <col min="4" max="4" width="11.5703125" style="185" customWidth="1"/>
    <col min="5" max="5" width="60.140625" style="185" customWidth="1"/>
    <col min="6" max="16384" width="9.140625" style="185"/>
  </cols>
  <sheetData>
    <row r="1" spans="1:5" ht="25.5">
      <c r="A1" s="92" t="s">
        <v>577</v>
      </c>
      <c r="B1" s="92" t="s">
        <v>549</v>
      </c>
      <c r="C1" s="84" t="s">
        <v>561</v>
      </c>
      <c r="D1" s="84" t="s">
        <v>855</v>
      </c>
      <c r="E1" s="84" t="s">
        <v>330</v>
      </c>
    </row>
    <row r="2" spans="1:5">
      <c r="A2" s="59">
        <v>1</v>
      </c>
      <c r="B2" s="59">
        <v>2</v>
      </c>
      <c r="C2" s="71">
        <v>3</v>
      </c>
      <c r="D2" s="71">
        <v>4</v>
      </c>
      <c r="E2" s="59">
        <v>5</v>
      </c>
    </row>
    <row r="3" spans="1:5">
      <c r="A3" s="194">
        <v>16</v>
      </c>
      <c r="B3" s="158" t="s">
        <v>1194</v>
      </c>
      <c r="C3" s="54"/>
      <c r="D3" s="54"/>
      <c r="E3" s="159"/>
    </row>
    <row r="4" spans="1:5">
      <c r="A4" s="194" t="s">
        <v>1251</v>
      </c>
      <c r="B4" s="157" t="s">
        <v>22</v>
      </c>
      <c r="C4" s="54"/>
      <c r="D4" s="54"/>
      <c r="E4" s="159"/>
    </row>
    <row r="5" spans="1:5" ht="25.5">
      <c r="A5" s="193" t="s">
        <v>1248</v>
      </c>
      <c r="B5" s="188" t="s">
        <v>1195</v>
      </c>
      <c r="C5" s="195" t="s">
        <v>571</v>
      </c>
      <c r="D5" s="187"/>
      <c r="E5" s="187"/>
    </row>
    <row r="6" spans="1:5" ht="12.6" customHeight="1">
      <c r="A6" s="328" t="s">
        <v>1247</v>
      </c>
      <c r="B6" s="188" t="s">
        <v>1196</v>
      </c>
      <c r="C6" s="195" t="s">
        <v>571</v>
      </c>
      <c r="D6" s="187"/>
      <c r="E6" s="187"/>
    </row>
    <row r="7" spans="1:5">
      <c r="A7" s="328"/>
      <c r="B7" s="188" t="s">
        <v>1197</v>
      </c>
      <c r="C7" s="195" t="s">
        <v>571</v>
      </c>
      <c r="D7" s="187"/>
      <c r="E7" s="187"/>
    </row>
    <row r="8" spans="1:5">
      <c r="A8" s="328"/>
      <c r="B8" s="188" t="s">
        <v>1198</v>
      </c>
      <c r="C8" s="195" t="s">
        <v>571</v>
      </c>
      <c r="D8" s="187"/>
      <c r="E8" s="187"/>
    </row>
    <row r="9" spans="1:5">
      <c r="A9" s="328"/>
      <c r="B9" s="188" t="s">
        <v>1199</v>
      </c>
      <c r="C9" s="195" t="s">
        <v>571</v>
      </c>
      <c r="D9" s="187"/>
      <c r="E9" s="187"/>
    </row>
    <row r="10" spans="1:5">
      <c r="A10" s="328"/>
      <c r="B10" s="188" t="s">
        <v>1200</v>
      </c>
      <c r="C10" s="195" t="s">
        <v>571</v>
      </c>
      <c r="D10" s="187"/>
      <c r="E10" s="187"/>
    </row>
    <row r="11" spans="1:5">
      <c r="A11" s="328"/>
      <c r="B11" s="188" t="s">
        <v>1201</v>
      </c>
      <c r="C11" s="195" t="s">
        <v>571</v>
      </c>
      <c r="D11" s="187"/>
      <c r="E11" s="187"/>
    </row>
    <row r="12" spans="1:5">
      <c r="A12" s="328"/>
      <c r="B12" s="188" t="s">
        <v>1202</v>
      </c>
      <c r="C12" s="195" t="s">
        <v>571</v>
      </c>
      <c r="D12" s="187"/>
      <c r="E12" s="187"/>
    </row>
    <row r="13" spans="1:5">
      <c r="A13" s="328"/>
      <c r="B13" s="188" t="s">
        <v>1203</v>
      </c>
      <c r="C13" s="195" t="s">
        <v>571</v>
      </c>
      <c r="D13" s="187"/>
      <c r="E13" s="187"/>
    </row>
    <row r="14" spans="1:5">
      <c r="A14" s="328"/>
      <c r="B14" s="188" t="s">
        <v>1204</v>
      </c>
      <c r="C14" s="195" t="s">
        <v>571</v>
      </c>
      <c r="D14" s="187"/>
      <c r="E14" s="187"/>
    </row>
    <row r="15" spans="1:5">
      <c r="A15" s="328"/>
      <c r="B15" s="188" t="s">
        <v>1205</v>
      </c>
      <c r="C15" s="195" t="s">
        <v>573</v>
      </c>
      <c r="D15" s="187"/>
      <c r="E15" s="187"/>
    </row>
    <row r="16" spans="1:5">
      <c r="A16" s="328"/>
      <c r="B16" s="188" t="s">
        <v>1206</v>
      </c>
      <c r="C16" s="195" t="s">
        <v>571</v>
      </c>
      <c r="D16" s="187"/>
      <c r="E16" s="187"/>
    </row>
    <row r="17" spans="1:5">
      <c r="A17" s="328"/>
      <c r="B17" s="188" t="s">
        <v>1207</v>
      </c>
      <c r="C17" s="195" t="s">
        <v>571</v>
      </c>
      <c r="D17" s="187"/>
      <c r="E17" s="187"/>
    </row>
    <row r="18" spans="1:5">
      <c r="A18" s="328"/>
      <c r="B18" s="188" t="s">
        <v>1208</v>
      </c>
      <c r="C18" s="195" t="s">
        <v>573</v>
      </c>
      <c r="D18" s="187"/>
      <c r="E18" s="187"/>
    </row>
    <row r="19" spans="1:5">
      <c r="A19" s="328"/>
      <c r="B19" s="188" t="s">
        <v>1209</v>
      </c>
      <c r="C19" s="195" t="s">
        <v>571</v>
      </c>
      <c r="D19" s="187"/>
      <c r="E19" s="187"/>
    </row>
    <row r="20" spans="1:5" ht="25.5">
      <c r="A20" s="190" t="s">
        <v>1249</v>
      </c>
      <c r="B20" s="188" t="s">
        <v>1210</v>
      </c>
      <c r="C20" s="195" t="s">
        <v>571</v>
      </c>
      <c r="D20" s="187"/>
      <c r="E20" s="187"/>
    </row>
    <row r="21" spans="1:5" ht="38.25">
      <c r="A21" s="190" t="s">
        <v>1250</v>
      </c>
      <c r="B21" s="188" t="s">
        <v>1211</v>
      </c>
      <c r="C21" s="195" t="s">
        <v>571</v>
      </c>
      <c r="D21" s="187"/>
      <c r="E21" s="187"/>
    </row>
    <row r="22" spans="1:5" ht="25.5">
      <c r="A22" s="329" t="s">
        <v>1220</v>
      </c>
      <c r="B22" s="189" t="s">
        <v>1212</v>
      </c>
      <c r="C22" s="195" t="s">
        <v>571</v>
      </c>
      <c r="D22" s="187"/>
      <c r="E22" s="187"/>
    </row>
    <row r="23" spans="1:5">
      <c r="A23" s="330"/>
      <c r="B23" s="188" t="s">
        <v>1213</v>
      </c>
      <c r="C23" s="195" t="s">
        <v>571</v>
      </c>
      <c r="D23" s="187"/>
      <c r="E23" s="187"/>
    </row>
    <row r="24" spans="1:5">
      <c r="A24" s="330"/>
      <c r="B24" s="188" t="s">
        <v>1214</v>
      </c>
      <c r="C24" s="195" t="s">
        <v>571</v>
      </c>
      <c r="D24" s="187"/>
      <c r="E24" s="187"/>
    </row>
    <row r="25" spans="1:5">
      <c r="A25" s="330"/>
      <c r="B25" s="188" t="s">
        <v>1215</v>
      </c>
      <c r="C25" s="195" t="s">
        <v>571</v>
      </c>
      <c r="D25" s="187"/>
      <c r="E25" s="187"/>
    </row>
    <row r="26" spans="1:5">
      <c r="A26" s="330"/>
      <c r="B26" s="188" t="s">
        <v>1216</v>
      </c>
      <c r="C26" s="195" t="s">
        <v>571</v>
      </c>
      <c r="D26" s="187"/>
      <c r="E26" s="187"/>
    </row>
    <row r="27" spans="1:5">
      <c r="A27" s="330"/>
      <c r="B27" s="188" t="s">
        <v>1217</v>
      </c>
      <c r="C27" s="195" t="s">
        <v>571</v>
      </c>
      <c r="D27" s="187"/>
      <c r="E27" s="187"/>
    </row>
    <row r="28" spans="1:5">
      <c r="A28" s="330"/>
      <c r="B28" s="188" t="s">
        <v>1218</v>
      </c>
      <c r="C28" s="195" t="s">
        <v>571</v>
      </c>
      <c r="D28" s="187"/>
      <c r="E28" s="187"/>
    </row>
    <row r="29" spans="1:5">
      <c r="A29" s="331"/>
      <c r="B29" s="188" t="s">
        <v>1219</v>
      </c>
      <c r="C29" s="195" t="s">
        <v>571</v>
      </c>
      <c r="D29" s="187"/>
      <c r="E29" s="187"/>
    </row>
    <row r="30" spans="1:5">
      <c r="A30" s="190" t="s">
        <v>1222</v>
      </c>
      <c r="B30" s="188" t="s">
        <v>1221</v>
      </c>
      <c r="C30" s="195" t="s">
        <v>571</v>
      </c>
      <c r="D30" s="187"/>
      <c r="E30" s="187"/>
    </row>
    <row r="31" spans="1:5">
      <c r="A31" s="190" t="s">
        <v>1224</v>
      </c>
      <c r="B31" s="188" t="s">
        <v>1223</v>
      </c>
      <c r="C31" s="195" t="s">
        <v>571</v>
      </c>
      <c r="D31" s="187"/>
      <c r="E31" s="187"/>
    </row>
    <row r="32" spans="1:5">
      <c r="A32" s="190" t="s">
        <v>1226</v>
      </c>
      <c r="B32" s="188" t="s">
        <v>1225</v>
      </c>
      <c r="C32" s="195" t="s">
        <v>571</v>
      </c>
      <c r="D32" s="187"/>
      <c r="E32" s="187"/>
    </row>
    <row r="33" spans="1:5">
      <c r="A33" s="190" t="s">
        <v>1228</v>
      </c>
      <c r="B33" s="188" t="s">
        <v>1227</v>
      </c>
      <c r="C33" s="195" t="s">
        <v>571</v>
      </c>
      <c r="D33" s="187"/>
      <c r="E33" s="187"/>
    </row>
    <row r="34" spans="1:5">
      <c r="A34" s="190" t="s">
        <v>1230</v>
      </c>
      <c r="B34" s="188" t="s">
        <v>1229</v>
      </c>
      <c r="C34" s="195" t="s">
        <v>571</v>
      </c>
      <c r="D34" s="187"/>
      <c r="E34" s="187"/>
    </row>
    <row r="35" spans="1:5">
      <c r="A35" s="190" t="s">
        <v>1232</v>
      </c>
      <c r="B35" s="188" t="s">
        <v>1231</v>
      </c>
      <c r="C35" s="195" t="s">
        <v>571</v>
      </c>
      <c r="D35" s="187"/>
      <c r="E35" s="187"/>
    </row>
    <row r="36" spans="1:5">
      <c r="A36" s="190" t="s">
        <v>1234</v>
      </c>
      <c r="B36" s="191" t="s">
        <v>1233</v>
      </c>
      <c r="C36" s="195" t="s">
        <v>571</v>
      </c>
      <c r="D36" s="187"/>
      <c r="E36" s="187"/>
    </row>
    <row r="37" spans="1:5" ht="25.5">
      <c r="A37" s="190" t="s">
        <v>1236</v>
      </c>
      <c r="B37" s="192" t="s">
        <v>1235</v>
      </c>
      <c r="C37" s="195" t="s">
        <v>571</v>
      </c>
      <c r="D37" s="187"/>
      <c r="E37" s="187"/>
    </row>
    <row r="38" spans="1:5" ht="25.5">
      <c r="A38" s="190" t="s">
        <v>1238</v>
      </c>
      <c r="B38" s="188" t="s">
        <v>1237</v>
      </c>
      <c r="C38" s="195" t="s">
        <v>571</v>
      </c>
      <c r="D38" s="187"/>
      <c r="E38" s="187"/>
    </row>
    <row r="39" spans="1:5" ht="25.5">
      <c r="A39" s="190" t="s">
        <v>1240</v>
      </c>
      <c r="B39" s="188" t="s">
        <v>1239</v>
      </c>
      <c r="C39" s="195" t="s">
        <v>571</v>
      </c>
      <c r="D39" s="187"/>
      <c r="E39" s="187"/>
    </row>
    <row r="40" spans="1:5">
      <c r="A40" s="190" t="s">
        <v>1242</v>
      </c>
      <c r="B40" s="188" t="s">
        <v>1241</v>
      </c>
      <c r="C40" s="195" t="s">
        <v>573</v>
      </c>
      <c r="D40" s="187"/>
      <c r="E40" s="187"/>
    </row>
    <row r="41" spans="1:5">
      <c r="A41" s="190" t="s">
        <v>1244</v>
      </c>
      <c r="B41" s="188" t="s">
        <v>1243</v>
      </c>
      <c r="C41" s="195" t="s">
        <v>573</v>
      </c>
      <c r="D41" s="187"/>
      <c r="E41" s="187"/>
    </row>
    <row r="42" spans="1:5" hidden="1">
      <c r="A42" s="190" t="s">
        <v>1242</v>
      </c>
      <c r="B42" s="191"/>
      <c r="C42" s="195" t="s">
        <v>573</v>
      </c>
      <c r="D42" s="187"/>
      <c r="E42" s="187"/>
    </row>
    <row r="43" spans="1:5">
      <c r="A43" s="190" t="s">
        <v>1246</v>
      </c>
      <c r="B43" s="191" t="s">
        <v>1245</v>
      </c>
      <c r="C43" s="195" t="s">
        <v>573</v>
      </c>
      <c r="D43" s="187"/>
      <c r="E43" s="187"/>
    </row>
  </sheetData>
  <autoFilter ref="A1:E41"/>
  <mergeCells count="2">
    <mergeCell ref="A6:A19"/>
    <mergeCell ref="A22:A29"/>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topLeftCell="A15" workbookViewId="0">
      <selection activeCell="C22" sqref="C22"/>
    </sheetView>
  </sheetViews>
  <sheetFormatPr defaultRowHeight="15"/>
  <cols>
    <col min="1" max="1" width="9.140625" style="334"/>
    <col min="2" max="2" width="16.85546875" style="334" bestFit="1" customWidth="1"/>
    <col min="3" max="3" width="81.85546875" style="334" customWidth="1"/>
    <col min="4" max="4" width="11.7109375" style="334" customWidth="1"/>
    <col min="5" max="16384" width="9.140625" style="334"/>
  </cols>
  <sheetData>
    <row r="1" spans="1:4">
      <c r="A1" s="332" t="s">
        <v>2487</v>
      </c>
      <c r="B1" s="332" t="s">
        <v>2488</v>
      </c>
      <c r="C1" s="333" t="s">
        <v>2489</v>
      </c>
      <c r="D1" s="332" t="s">
        <v>2490</v>
      </c>
    </row>
    <row r="2" spans="1:4" s="338" customFormat="1" ht="30">
      <c r="A2" s="335">
        <v>1</v>
      </c>
      <c r="B2" s="336" t="s">
        <v>2491</v>
      </c>
      <c r="C2" s="336" t="s">
        <v>2492</v>
      </c>
      <c r="D2" s="337">
        <v>0</v>
      </c>
    </row>
    <row r="3" spans="1:4" s="338" customFormat="1">
      <c r="A3" s="335">
        <v>2</v>
      </c>
      <c r="B3" s="336" t="s">
        <v>2491</v>
      </c>
      <c r="C3" s="336" t="s">
        <v>2493</v>
      </c>
      <c r="D3" s="337">
        <v>2</v>
      </c>
    </row>
    <row r="4" spans="1:4" s="338" customFormat="1">
      <c r="A4" s="335">
        <v>3</v>
      </c>
      <c r="B4" s="336" t="s">
        <v>2491</v>
      </c>
      <c r="C4" s="336" t="s">
        <v>2494</v>
      </c>
      <c r="D4" s="337">
        <v>2</v>
      </c>
    </row>
    <row r="5" spans="1:4" s="338" customFormat="1" ht="75">
      <c r="A5" s="335">
        <v>4</v>
      </c>
      <c r="B5" s="336" t="s">
        <v>2491</v>
      </c>
      <c r="C5" s="336" t="s">
        <v>2495</v>
      </c>
      <c r="D5" s="337">
        <v>0</v>
      </c>
    </row>
    <row r="6" spans="1:4" s="338" customFormat="1" ht="105">
      <c r="A6" s="335">
        <v>5</v>
      </c>
      <c r="B6" s="336" t="s">
        <v>2491</v>
      </c>
      <c r="C6" s="336" t="s">
        <v>2496</v>
      </c>
      <c r="D6" s="337">
        <v>0</v>
      </c>
    </row>
    <row r="7" spans="1:4" s="338" customFormat="1" ht="90">
      <c r="A7" s="335">
        <v>6</v>
      </c>
      <c r="B7" s="336" t="s">
        <v>2491</v>
      </c>
      <c r="C7" s="336" t="s">
        <v>2497</v>
      </c>
      <c r="D7" s="337">
        <v>0</v>
      </c>
    </row>
    <row r="8" spans="1:4" s="338" customFormat="1" ht="90">
      <c r="A8" s="335">
        <v>7</v>
      </c>
      <c r="B8" s="336" t="s">
        <v>2491</v>
      </c>
      <c r="C8" s="336" t="s">
        <v>2498</v>
      </c>
      <c r="D8" s="337">
        <v>0</v>
      </c>
    </row>
    <row r="9" spans="1:4" s="338" customFormat="1" ht="105">
      <c r="A9" s="335">
        <v>8</v>
      </c>
      <c r="B9" s="336" t="s">
        <v>2491</v>
      </c>
      <c r="C9" s="336" t="s">
        <v>2499</v>
      </c>
      <c r="D9" s="337">
        <v>0</v>
      </c>
    </row>
    <row r="10" spans="1:4" s="338" customFormat="1" ht="60">
      <c r="A10" s="335">
        <v>9</v>
      </c>
      <c r="B10" s="336" t="s">
        <v>2491</v>
      </c>
      <c r="C10" s="336" t="s">
        <v>2500</v>
      </c>
      <c r="D10" s="337">
        <v>2</v>
      </c>
    </row>
    <row r="11" spans="1:4" s="338" customFormat="1" ht="30">
      <c r="A11" s="335">
        <v>10</v>
      </c>
      <c r="B11" s="336" t="s">
        <v>2491</v>
      </c>
      <c r="C11" s="336" t="s">
        <v>2501</v>
      </c>
      <c r="D11" s="337">
        <v>2</v>
      </c>
    </row>
    <row r="12" spans="1:4" s="338" customFormat="1" ht="30">
      <c r="A12" s="335">
        <v>11</v>
      </c>
      <c r="B12" s="336" t="s">
        <v>2491</v>
      </c>
      <c r="C12" s="336" t="s">
        <v>2502</v>
      </c>
      <c r="D12" s="337">
        <v>1</v>
      </c>
    </row>
    <row r="13" spans="1:4" s="338" customFormat="1" ht="30">
      <c r="A13" s="335">
        <v>12</v>
      </c>
      <c r="B13" s="336" t="s">
        <v>2491</v>
      </c>
      <c r="C13" s="336" t="s">
        <v>2503</v>
      </c>
      <c r="D13" s="337">
        <v>1</v>
      </c>
    </row>
    <row r="14" spans="1:4" s="338" customFormat="1" ht="30">
      <c r="A14" s="335">
        <v>13</v>
      </c>
      <c r="B14" s="336" t="s">
        <v>2504</v>
      </c>
      <c r="C14" s="336" t="s">
        <v>2505</v>
      </c>
      <c r="D14" s="337">
        <v>2</v>
      </c>
    </row>
    <row r="15" spans="1:4" s="338" customFormat="1" ht="30">
      <c r="A15" s="335">
        <v>14</v>
      </c>
      <c r="B15" s="336" t="s">
        <v>2504</v>
      </c>
      <c r="C15" s="336" t="s">
        <v>2506</v>
      </c>
      <c r="D15" s="337">
        <v>2</v>
      </c>
    </row>
    <row r="16" spans="1:4" s="338" customFormat="1" ht="30">
      <c r="A16" s="335">
        <v>15</v>
      </c>
      <c r="B16" s="336" t="s">
        <v>2504</v>
      </c>
      <c r="C16" s="336" t="s">
        <v>2507</v>
      </c>
      <c r="D16" s="337">
        <v>0</v>
      </c>
    </row>
    <row r="17" spans="1:4" s="338" customFormat="1" ht="30">
      <c r="A17" s="335">
        <v>16</v>
      </c>
      <c r="B17" s="336" t="s">
        <v>2504</v>
      </c>
      <c r="C17" s="336" t="s">
        <v>2508</v>
      </c>
      <c r="D17" s="337">
        <v>3</v>
      </c>
    </row>
    <row r="18" spans="1:4" s="338" customFormat="1" ht="45">
      <c r="A18" s="335">
        <v>17</v>
      </c>
      <c r="B18" s="336" t="s">
        <v>2504</v>
      </c>
      <c r="C18" s="336" t="s">
        <v>2509</v>
      </c>
      <c r="D18" s="337">
        <v>0</v>
      </c>
    </row>
    <row r="19" spans="1:4" s="338" customFormat="1" ht="45">
      <c r="A19" s="335">
        <v>18</v>
      </c>
      <c r="B19" s="336" t="s">
        <v>2504</v>
      </c>
      <c r="C19" s="339" t="s">
        <v>2510</v>
      </c>
      <c r="D19" s="337">
        <v>0</v>
      </c>
    </row>
    <row r="20" spans="1:4" s="338" customFormat="1">
      <c r="A20" s="335">
        <v>19</v>
      </c>
      <c r="B20" s="336" t="s">
        <v>2511</v>
      </c>
      <c r="C20" s="336" t="s">
        <v>2512</v>
      </c>
      <c r="D20" s="337">
        <v>0</v>
      </c>
    </row>
    <row r="21" spans="1:4" s="338" customFormat="1">
      <c r="A21" s="335">
        <v>20</v>
      </c>
      <c r="B21" s="336" t="s">
        <v>2511</v>
      </c>
      <c r="C21" s="336" t="s">
        <v>2513</v>
      </c>
      <c r="D21" s="337">
        <v>0</v>
      </c>
    </row>
    <row r="22" spans="1:4" s="338" customFormat="1" ht="180">
      <c r="A22" s="335">
        <v>21</v>
      </c>
      <c r="B22" s="336" t="s">
        <v>2511</v>
      </c>
      <c r="C22" s="336" t="s">
        <v>2514</v>
      </c>
      <c r="D22" s="337">
        <v>0</v>
      </c>
    </row>
    <row r="23" spans="1:4" s="338" customFormat="1" ht="150">
      <c r="A23" s="335">
        <v>22</v>
      </c>
      <c r="B23" s="336" t="s">
        <v>2511</v>
      </c>
      <c r="C23" s="336" t="s">
        <v>2515</v>
      </c>
      <c r="D23" s="337">
        <v>0</v>
      </c>
    </row>
    <row r="24" spans="1:4" s="338" customFormat="1" ht="135">
      <c r="A24" s="335">
        <v>23</v>
      </c>
      <c r="B24" s="336" t="s">
        <v>2511</v>
      </c>
      <c r="C24" s="336" t="s">
        <v>2516</v>
      </c>
      <c r="D24" s="337">
        <v>0</v>
      </c>
    </row>
    <row r="25" spans="1:4" s="338" customFormat="1" ht="90">
      <c r="A25" s="335">
        <v>24</v>
      </c>
      <c r="B25" s="336" t="s">
        <v>2511</v>
      </c>
      <c r="C25" s="336" t="s">
        <v>2517</v>
      </c>
      <c r="D25" s="337">
        <v>0</v>
      </c>
    </row>
    <row r="26" spans="1:4" s="338" customFormat="1" ht="30">
      <c r="A26" s="335">
        <v>25</v>
      </c>
      <c r="B26" s="336" t="s">
        <v>2511</v>
      </c>
      <c r="C26" s="336" t="s">
        <v>2518</v>
      </c>
      <c r="D26" s="337">
        <v>0</v>
      </c>
    </row>
    <row r="27" spans="1:4" s="338" customFormat="1" ht="30">
      <c r="A27" s="335">
        <v>26</v>
      </c>
      <c r="B27" s="336" t="s">
        <v>2511</v>
      </c>
      <c r="C27" s="336" t="s">
        <v>2519</v>
      </c>
      <c r="D27" s="337">
        <v>0</v>
      </c>
    </row>
    <row r="28" spans="1:4" s="338" customFormat="1" ht="90">
      <c r="A28" s="335">
        <v>27</v>
      </c>
      <c r="B28" s="336" t="s">
        <v>2511</v>
      </c>
      <c r="C28" s="336" t="s">
        <v>2520</v>
      </c>
      <c r="D28" s="337">
        <v>0</v>
      </c>
    </row>
    <row r="29" spans="1:4" s="338" customFormat="1" ht="45">
      <c r="A29" s="335">
        <v>28</v>
      </c>
      <c r="B29" s="336" t="s">
        <v>2511</v>
      </c>
      <c r="C29" s="336" t="s">
        <v>2521</v>
      </c>
      <c r="D29" s="337">
        <v>0</v>
      </c>
    </row>
    <row r="30" spans="1:4" s="338" customFormat="1" ht="45">
      <c r="A30" s="335">
        <v>29</v>
      </c>
      <c r="B30" s="336" t="s">
        <v>2511</v>
      </c>
      <c r="C30" s="336" t="s">
        <v>2522</v>
      </c>
      <c r="D30" s="337">
        <v>0</v>
      </c>
    </row>
    <row r="31" spans="1:4" s="338" customFormat="1" ht="30">
      <c r="A31" s="335">
        <v>30</v>
      </c>
      <c r="B31" s="336" t="s">
        <v>2511</v>
      </c>
      <c r="C31" s="336" t="s">
        <v>2523</v>
      </c>
      <c r="D31" s="337">
        <v>2</v>
      </c>
    </row>
    <row r="32" spans="1:4" s="338" customFormat="1" ht="135">
      <c r="A32" s="335">
        <v>31</v>
      </c>
      <c r="B32" s="336" t="s">
        <v>2524</v>
      </c>
      <c r="C32" s="336" t="s">
        <v>2525</v>
      </c>
      <c r="D32" s="337">
        <v>0</v>
      </c>
    </row>
    <row r="33" spans="1:4" s="338" customFormat="1" ht="75">
      <c r="A33" s="335">
        <v>32</v>
      </c>
      <c r="B33" s="336" t="s">
        <v>2524</v>
      </c>
      <c r="C33" s="336" t="s">
        <v>2526</v>
      </c>
      <c r="D33" s="337">
        <v>0</v>
      </c>
    </row>
    <row r="34" spans="1:4" s="338" customFormat="1" ht="90">
      <c r="A34" s="335">
        <v>33</v>
      </c>
      <c r="B34" s="336" t="s">
        <v>2524</v>
      </c>
      <c r="C34" s="336" t="s">
        <v>2527</v>
      </c>
      <c r="D34" s="337">
        <v>0</v>
      </c>
    </row>
    <row r="35" spans="1:4" s="338" customFormat="1" ht="165">
      <c r="A35" s="335">
        <v>34</v>
      </c>
      <c r="B35" s="336" t="s">
        <v>2524</v>
      </c>
      <c r="C35" s="336" t="s">
        <v>2528</v>
      </c>
      <c r="D35" s="337">
        <v>0</v>
      </c>
    </row>
    <row r="36" spans="1:4" s="338" customFormat="1" ht="135">
      <c r="A36" s="335">
        <v>35</v>
      </c>
      <c r="B36" s="336" t="s">
        <v>2524</v>
      </c>
      <c r="C36" s="336" t="s">
        <v>2529</v>
      </c>
      <c r="D36" s="337">
        <v>0</v>
      </c>
    </row>
    <row r="37" spans="1:4" s="338" customFormat="1" ht="90">
      <c r="A37" s="335">
        <v>36</v>
      </c>
      <c r="B37" s="336" t="s">
        <v>2524</v>
      </c>
      <c r="C37" s="336" t="s">
        <v>2530</v>
      </c>
      <c r="D37" s="337">
        <v>0</v>
      </c>
    </row>
    <row r="38" spans="1:4" s="338" customFormat="1" ht="135">
      <c r="A38" s="335">
        <v>37</v>
      </c>
      <c r="B38" s="336" t="s">
        <v>2524</v>
      </c>
      <c r="C38" s="336" t="s">
        <v>2531</v>
      </c>
      <c r="D38" s="337">
        <v>0</v>
      </c>
    </row>
    <row r="39" spans="1:4" s="338" customFormat="1" ht="150">
      <c r="A39" s="335">
        <v>38</v>
      </c>
      <c r="B39" s="336" t="s">
        <v>2524</v>
      </c>
      <c r="C39" s="336" t="s">
        <v>2532</v>
      </c>
      <c r="D39" s="337">
        <v>0</v>
      </c>
    </row>
    <row r="40" spans="1:4" s="338" customFormat="1" ht="60">
      <c r="A40" s="335">
        <v>39</v>
      </c>
      <c r="B40" s="336" t="s">
        <v>2524</v>
      </c>
      <c r="C40" s="336" t="s">
        <v>2533</v>
      </c>
      <c r="D40" s="337">
        <v>0</v>
      </c>
    </row>
    <row r="41" spans="1:4" s="338" customFormat="1" ht="30">
      <c r="A41" s="335">
        <v>40</v>
      </c>
      <c r="B41" s="336" t="s">
        <v>2534</v>
      </c>
      <c r="C41" s="336" t="s">
        <v>2535</v>
      </c>
      <c r="D41" s="337">
        <v>0</v>
      </c>
    </row>
    <row r="42" spans="1:4" s="338" customFormat="1" ht="45">
      <c r="A42" s="335">
        <v>41</v>
      </c>
      <c r="B42" s="336" t="s">
        <v>2534</v>
      </c>
      <c r="C42" s="336" t="s">
        <v>2536</v>
      </c>
      <c r="D42" s="337">
        <v>0</v>
      </c>
    </row>
    <row r="43" spans="1:4" s="338" customFormat="1" ht="60">
      <c r="A43" s="335">
        <v>42</v>
      </c>
      <c r="B43" s="336" t="s">
        <v>2534</v>
      </c>
      <c r="C43" s="336" t="s">
        <v>2537</v>
      </c>
      <c r="D43" s="337">
        <v>2</v>
      </c>
    </row>
    <row r="44" spans="1:4" s="338" customFormat="1" ht="30">
      <c r="A44" s="335">
        <v>43</v>
      </c>
      <c r="B44" s="336" t="s">
        <v>2534</v>
      </c>
      <c r="C44" s="336" t="s">
        <v>2538</v>
      </c>
      <c r="D44" s="337">
        <v>0</v>
      </c>
    </row>
    <row r="45" spans="1:4" s="338" customFormat="1" ht="30">
      <c r="A45" s="335">
        <v>44</v>
      </c>
      <c r="B45" s="336" t="s">
        <v>2534</v>
      </c>
      <c r="C45" s="336" t="s">
        <v>2539</v>
      </c>
      <c r="D45" s="337">
        <v>3</v>
      </c>
    </row>
    <row r="46" spans="1:4" s="338" customFormat="1" ht="45">
      <c r="A46" s="335">
        <v>45</v>
      </c>
      <c r="B46" s="336" t="s">
        <v>2534</v>
      </c>
      <c r="C46" s="336" t="s">
        <v>2540</v>
      </c>
      <c r="D46" s="337">
        <v>0</v>
      </c>
    </row>
    <row r="47" spans="1:4" s="338" customFormat="1" ht="60">
      <c r="A47" s="335">
        <v>46</v>
      </c>
      <c r="B47" s="336" t="s">
        <v>2534</v>
      </c>
      <c r="C47" s="336" t="s">
        <v>2541</v>
      </c>
      <c r="D47" s="337">
        <v>0</v>
      </c>
    </row>
    <row r="48" spans="1:4" s="338" customFormat="1" ht="30">
      <c r="A48" s="335">
        <v>47</v>
      </c>
      <c r="B48" s="336" t="s">
        <v>2534</v>
      </c>
      <c r="C48" s="336" t="s">
        <v>2542</v>
      </c>
      <c r="D48" s="337">
        <v>2</v>
      </c>
    </row>
    <row r="49" spans="1:4" s="338" customFormat="1" ht="45">
      <c r="A49" s="335">
        <v>48</v>
      </c>
      <c r="B49" s="336" t="s">
        <v>2534</v>
      </c>
      <c r="C49" s="336" t="s">
        <v>2543</v>
      </c>
      <c r="D49" s="337">
        <v>0</v>
      </c>
    </row>
    <row r="50" spans="1:4" s="338" customFormat="1" ht="30">
      <c r="A50" s="335">
        <v>49</v>
      </c>
      <c r="B50" s="336" t="s">
        <v>2534</v>
      </c>
      <c r="C50" s="336" t="s">
        <v>2544</v>
      </c>
      <c r="D50" s="337">
        <v>0</v>
      </c>
    </row>
    <row r="51" spans="1:4" s="338" customFormat="1" ht="45">
      <c r="A51" s="335">
        <v>50</v>
      </c>
      <c r="B51" s="336" t="s">
        <v>2534</v>
      </c>
      <c r="C51" s="336" t="s">
        <v>2545</v>
      </c>
      <c r="D51" s="337">
        <v>0</v>
      </c>
    </row>
    <row r="52" spans="1:4" s="338" customFormat="1" ht="60">
      <c r="A52" s="335">
        <v>51</v>
      </c>
      <c r="B52" s="336" t="s">
        <v>2546</v>
      </c>
      <c r="C52" s="336" t="s">
        <v>2547</v>
      </c>
      <c r="D52" s="337">
        <v>0</v>
      </c>
    </row>
    <row r="53" spans="1:4" s="338" customFormat="1" ht="75">
      <c r="A53" s="335">
        <v>52</v>
      </c>
      <c r="B53" s="336" t="s">
        <v>2546</v>
      </c>
      <c r="C53" s="336" t="s">
        <v>2548</v>
      </c>
      <c r="D53" s="337">
        <v>0</v>
      </c>
    </row>
    <row r="54" spans="1:4" s="338" customFormat="1" ht="165">
      <c r="A54" s="335">
        <v>53</v>
      </c>
      <c r="B54" s="336" t="s">
        <v>2546</v>
      </c>
      <c r="C54" s="336" t="s">
        <v>2549</v>
      </c>
      <c r="D54" s="337">
        <v>0</v>
      </c>
    </row>
    <row r="55" spans="1:4" s="338" customFormat="1" ht="60">
      <c r="A55" s="335">
        <v>54</v>
      </c>
      <c r="B55" s="336" t="s">
        <v>2546</v>
      </c>
      <c r="C55" s="336" t="s">
        <v>2550</v>
      </c>
      <c r="D55" s="337">
        <v>0</v>
      </c>
    </row>
    <row r="56" spans="1:4" s="338" customFormat="1" ht="60">
      <c r="A56" s="335">
        <v>55</v>
      </c>
      <c r="B56" s="336" t="s">
        <v>2546</v>
      </c>
      <c r="C56" s="336" t="s">
        <v>2551</v>
      </c>
      <c r="D56" s="337">
        <v>0</v>
      </c>
    </row>
    <row r="57" spans="1:4" s="338" customFormat="1" ht="60">
      <c r="A57" s="335">
        <v>56</v>
      </c>
      <c r="B57" s="336" t="s">
        <v>2546</v>
      </c>
      <c r="C57" s="336" t="s">
        <v>2552</v>
      </c>
      <c r="D57" s="337">
        <v>0</v>
      </c>
    </row>
    <row r="58" spans="1:4" s="338" customFormat="1" ht="60">
      <c r="A58" s="335">
        <v>57</v>
      </c>
      <c r="B58" s="336" t="s">
        <v>2546</v>
      </c>
      <c r="C58" s="336" t="s">
        <v>2553</v>
      </c>
      <c r="D58" s="337">
        <v>0</v>
      </c>
    </row>
    <row r="59" spans="1:4" s="338" customFormat="1" ht="60">
      <c r="A59" s="335">
        <v>58</v>
      </c>
      <c r="B59" s="336" t="s">
        <v>2546</v>
      </c>
      <c r="C59" s="336" t="s">
        <v>2554</v>
      </c>
      <c r="D59" s="337">
        <v>0</v>
      </c>
    </row>
    <row r="60" spans="1:4" s="338" customFormat="1" ht="105">
      <c r="A60" s="335">
        <v>59</v>
      </c>
      <c r="B60" s="336" t="s">
        <v>2546</v>
      </c>
      <c r="C60" s="336" t="s">
        <v>2555</v>
      </c>
      <c r="D60" s="337">
        <v>0</v>
      </c>
    </row>
    <row r="61" spans="1:4" s="338" customFormat="1" ht="60">
      <c r="A61" s="335">
        <v>60</v>
      </c>
      <c r="B61" s="336" t="s">
        <v>2546</v>
      </c>
      <c r="C61" s="336" t="s">
        <v>2556</v>
      </c>
      <c r="D61" s="337">
        <v>1</v>
      </c>
    </row>
    <row r="62" spans="1:4" s="338" customFormat="1" ht="60">
      <c r="A62" s="335">
        <v>61</v>
      </c>
      <c r="B62" s="336" t="s">
        <v>2546</v>
      </c>
      <c r="C62" s="336" t="s">
        <v>2557</v>
      </c>
      <c r="D62" s="337">
        <v>3</v>
      </c>
    </row>
    <row r="63" spans="1:4" s="338" customFormat="1" ht="30">
      <c r="A63" s="335">
        <v>62</v>
      </c>
      <c r="B63" s="336" t="s">
        <v>2558</v>
      </c>
      <c r="C63" s="336" t="s">
        <v>2559</v>
      </c>
      <c r="D63" s="337">
        <v>1</v>
      </c>
    </row>
    <row r="64" spans="1:4" s="338" customFormat="1" ht="45">
      <c r="A64" s="335">
        <v>63</v>
      </c>
      <c r="B64" s="336" t="s">
        <v>2558</v>
      </c>
      <c r="C64" s="336" t="s">
        <v>2560</v>
      </c>
      <c r="D64" s="337">
        <v>1</v>
      </c>
    </row>
    <row r="65" spans="1:4" s="338" customFormat="1" ht="30">
      <c r="A65" s="335">
        <v>64</v>
      </c>
      <c r="B65" s="336" t="s">
        <v>2558</v>
      </c>
      <c r="C65" s="336" t="s">
        <v>2561</v>
      </c>
      <c r="D65" s="337">
        <v>1</v>
      </c>
    </row>
    <row r="66" spans="1:4" s="338" customFormat="1" ht="30">
      <c r="A66" s="335">
        <v>65</v>
      </c>
      <c r="B66" s="336" t="s">
        <v>2558</v>
      </c>
      <c r="C66" s="336" t="s">
        <v>2562</v>
      </c>
      <c r="D66" s="337">
        <v>1</v>
      </c>
    </row>
    <row r="67" spans="1:4" s="338" customFormat="1" ht="30">
      <c r="A67" s="335">
        <v>66</v>
      </c>
      <c r="B67" s="336" t="s">
        <v>2558</v>
      </c>
      <c r="C67" s="336" t="s">
        <v>2563</v>
      </c>
      <c r="D67" s="337">
        <v>0</v>
      </c>
    </row>
    <row r="68" spans="1:4" s="338" customFormat="1" ht="30">
      <c r="A68" s="335">
        <v>67</v>
      </c>
      <c r="B68" s="336" t="s">
        <v>2558</v>
      </c>
      <c r="C68" s="336" t="s">
        <v>2564</v>
      </c>
      <c r="D68" s="337">
        <v>1</v>
      </c>
    </row>
    <row r="69" spans="1:4" s="338" customFormat="1" ht="105">
      <c r="A69" s="335">
        <v>68</v>
      </c>
      <c r="B69" s="336" t="s">
        <v>2565</v>
      </c>
      <c r="C69" s="336" t="s">
        <v>2566</v>
      </c>
      <c r="D69" s="337">
        <v>2</v>
      </c>
    </row>
    <row r="70" spans="1:4" s="338" customFormat="1" ht="120">
      <c r="A70" s="335">
        <v>69</v>
      </c>
      <c r="B70" s="336" t="s">
        <v>2565</v>
      </c>
      <c r="C70" s="336" t="s">
        <v>2567</v>
      </c>
      <c r="D70" s="337">
        <v>0</v>
      </c>
    </row>
    <row r="71" spans="1:4" s="338" customFormat="1" ht="60">
      <c r="A71" s="335">
        <v>70</v>
      </c>
      <c r="B71" s="336" t="s">
        <v>2565</v>
      </c>
      <c r="C71" s="336" t="s">
        <v>2568</v>
      </c>
      <c r="D71" s="337">
        <v>0</v>
      </c>
    </row>
    <row r="72" spans="1:4" s="338" customFormat="1" ht="150">
      <c r="A72" s="335">
        <v>71</v>
      </c>
      <c r="B72" s="336" t="s">
        <v>2565</v>
      </c>
      <c r="C72" s="336" t="s">
        <v>2569</v>
      </c>
      <c r="D72" s="337">
        <v>1</v>
      </c>
    </row>
    <row r="73" spans="1:4" s="338" customFormat="1" ht="45">
      <c r="A73" s="335">
        <v>72</v>
      </c>
      <c r="B73" s="336" t="s">
        <v>2565</v>
      </c>
      <c r="C73" s="336" t="s">
        <v>2570</v>
      </c>
      <c r="D73" s="337">
        <v>0</v>
      </c>
    </row>
    <row r="74" spans="1:4" s="338" customFormat="1" ht="60">
      <c r="A74" s="335">
        <v>73</v>
      </c>
      <c r="B74" s="336" t="s">
        <v>2571</v>
      </c>
      <c r="C74" s="336" t="str">
        <f>"System zapewnia właścicielom źródła finansowania wygenerowanie wykazu wszystkich alokacji na dane źródło (zgodnie z danymi raportu dla źródła finansowania - wymaganie nr "&amp;ROW(C38) -1&amp; ") a następnie zatwierdzenie ich (grupowo, bądź idnywidualnie), bądź odrzucenie (grupowo, bądź indywidualnie) z uwagami"</f>
        <v>System zapewnia właścicielom źródła finansowania wygenerowanie wykazu wszystkich alokacji na dane źródło (zgodnie z danymi raportu dla źródła finansowania - wymaganie nr 37) a następnie zatwierdzenie ich (grupowo, bądź idnywidualnie), bądź odrzucenie (grupowo, bądź indywidualnie) z uwagami</v>
      </c>
      <c r="D74" s="337">
        <v>0</v>
      </c>
    </row>
    <row r="75" spans="1:4" s="338" customFormat="1" ht="60">
      <c r="A75" s="335">
        <v>74</v>
      </c>
      <c r="B75" s="336" t="s">
        <v>2571</v>
      </c>
      <c r="C75" s="336" t="str">
        <f>"System zapewnia użytkownikom rozszerzonym będącym właścicielem MPK wygenerowanie wykazu wszystkich alokacji na dane źródło (zgodnie z danymi raportu dla źródła finansowania - wymaganie nr "&amp;ROW(C39) -1&amp; ") a następnie zatwierdzenie ich (grupowo, bądź idnywidualnie), bądź odrzucenie (grupowo, bądź indywidualnie) z uwagami"</f>
        <v>System zapewnia użytkownikom rozszerzonym będącym właścicielem MPK wygenerowanie wykazu wszystkich alokacji na dane źródło (zgodnie z danymi raportu dla źródła finansowania - wymaganie nr 38) a następnie zatwierdzenie ich (grupowo, bądź idnywidualnie), bądź odrzucenie (grupowo, bądź indywidualnie) z uwagami</v>
      </c>
      <c r="D75" s="337">
        <v>0</v>
      </c>
    </row>
    <row r="76" spans="1:4" s="338" customFormat="1" ht="75">
      <c r="A76" s="335">
        <v>75</v>
      </c>
      <c r="B76" s="336" t="s">
        <v>2571</v>
      </c>
      <c r="C76" s="336" t="s">
        <v>2572</v>
      </c>
      <c r="D76" s="337">
        <v>0</v>
      </c>
    </row>
    <row r="77" spans="1:4" s="338" customFormat="1" ht="60">
      <c r="A77" s="335">
        <v>76</v>
      </c>
      <c r="B77" s="336" t="s">
        <v>2571</v>
      </c>
      <c r="C77" s="336" t="s">
        <v>2573</v>
      </c>
      <c r="D77" s="337">
        <v>0</v>
      </c>
    </row>
    <row r="78" spans="1:4" s="338" customFormat="1" ht="30">
      <c r="A78" s="335">
        <v>77</v>
      </c>
      <c r="B78" s="336" t="s">
        <v>2571</v>
      </c>
      <c r="C78" s="336" t="s">
        <v>2574</v>
      </c>
      <c r="D78" s="337">
        <v>0</v>
      </c>
    </row>
    <row r="79" spans="1:4" s="338" customFormat="1" ht="45">
      <c r="A79" s="335">
        <v>78</v>
      </c>
      <c r="B79" s="336" t="s">
        <v>2571</v>
      </c>
      <c r="C79" s="336" t="s">
        <v>2575</v>
      </c>
      <c r="D79" s="337">
        <v>0</v>
      </c>
    </row>
    <row r="80" spans="1:4" s="338" customFormat="1" ht="45">
      <c r="A80" s="335">
        <v>79</v>
      </c>
      <c r="B80" s="336" t="s">
        <v>2576</v>
      </c>
      <c r="C80" s="336" t="s">
        <v>2577</v>
      </c>
      <c r="D80" s="337">
        <v>2</v>
      </c>
    </row>
    <row r="81" spans="1:4" s="338" customFormat="1" ht="75">
      <c r="A81" s="335">
        <v>80</v>
      </c>
      <c r="B81" s="336" t="s">
        <v>2576</v>
      </c>
      <c r="C81" s="336" t="s">
        <v>2578</v>
      </c>
      <c r="D81" s="337">
        <v>0</v>
      </c>
    </row>
    <row r="82" spans="1:4" s="338" customFormat="1" ht="105">
      <c r="A82" s="335">
        <v>81</v>
      </c>
      <c r="B82" s="336" t="s">
        <v>2576</v>
      </c>
      <c r="C82" s="336" t="s">
        <v>2579</v>
      </c>
      <c r="D82" s="337">
        <v>0</v>
      </c>
    </row>
    <row r="83" spans="1:4" s="338" customFormat="1" ht="75">
      <c r="A83" s="335">
        <v>82</v>
      </c>
      <c r="B83" s="336" t="s">
        <v>2576</v>
      </c>
      <c r="C83" s="336" t="s">
        <v>2580</v>
      </c>
      <c r="D83" s="337">
        <v>1</v>
      </c>
    </row>
    <row r="84" spans="1:4" s="338" customFormat="1" ht="60">
      <c r="A84" s="335">
        <v>83</v>
      </c>
      <c r="B84" s="336" t="s">
        <v>2576</v>
      </c>
      <c r="C84" s="336" t="s">
        <v>2581</v>
      </c>
      <c r="D84" s="337">
        <v>2</v>
      </c>
    </row>
    <row r="85" spans="1:4" s="338" customFormat="1" ht="75">
      <c r="A85" s="335">
        <v>84</v>
      </c>
      <c r="B85" s="336" t="s">
        <v>2576</v>
      </c>
      <c r="C85" s="336" t="s">
        <v>2582</v>
      </c>
      <c r="D85" s="337">
        <v>1</v>
      </c>
    </row>
  </sheetData>
  <conditionalFormatting sqref="D2:D13 D15:D18 D20:D21 D24:D25 D27:D33 D42 D44:D85">
    <cfRule type="containsBlanks" priority="66" stopIfTrue="1">
      <formula>LEN(TRIM(D2))=0</formula>
    </cfRule>
  </conditionalFormatting>
  <conditionalFormatting sqref="D14">
    <cfRule type="containsBlanks" priority="61" stopIfTrue="1">
      <formula>LEN(TRIM(D14))=0</formula>
    </cfRule>
  </conditionalFormatting>
  <conditionalFormatting sqref="D19">
    <cfRule type="containsBlanks" priority="56" stopIfTrue="1">
      <formula>LEN(TRIM(D19))=0</formula>
    </cfRule>
  </conditionalFormatting>
  <conditionalFormatting sqref="D22:D23">
    <cfRule type="containsBlanks" priority="51" stopIfTrue="1">
      <formula>LEN(TRIM(D22))=0</formula>
    </cfRule>
  </conditionalFormatting>
  <conditionalFormatting sqref="D26">
    <cfRule type="containsBlanks" priority="46" stopIfTrue="1">
      <formula>LEN(TRIM(D26))=0</formula>
    </cfRule>
  </conditionalFormatting>
  <conditionalFormatting sqref="D34">
    <cfRule type="containsBlanks" priority="41" stopIfTrue="1">
      <formula>LEN(TRIM(D34))=0</formula>
    </cfRule>
  </conditionalFormatting>
  <conditionalFormatting sqref="D35">
    <cfRule type="containsBlanks" priority="36" stopIfTrue="1">
      <formula>LEN(TRIM(D35))=0</formula>
    </cfRule>
  </conditionalFormatting>
  <conditionalFormatting sqref="D37">
    <cfRule type="containsBlanks" priority="31" stopIfTrue="1">
      <formula>LEN(TRIM(D37))=0</formula>
    </cfRule>
  </conditionalFormatting>
  <conditionalFormatting sqref="D38">
    <cfRule type="containsBlanks" priority="26" stopIfTrue="1">
      <formula>LEN(TRIM(D38))=0</formula>
    </cfRule>
  </conditionalFormatting>
  <conditionalFormatting sqref="D39">
    <cfRule type="containsBlanks" priority="21" stopIfTrue="1">
      <formula>LEN(TRIM(D39))=0</formula>
    </cfRule>
  </conditionalFormatting>
  <conditionalFormatting sqref="D40">
    <cfRule type="containsBlanks" priority="16" stopIfTrue="1">
      <formula>LEN(TRIM(D40))=0</formula>
    </cfRule>
  </conditionalFormatting>
  <conditionalFormatting sqref="D36">
    <cfRule type="containsBlanks" priority="11" stopIfTrue="1">
      <formula>LEN(TRIM(D36))=0</formula>
    </cfRule>
  </conditionalFormatting>
  <conditionalFormatting sqref="D41">
    <cfRule type="containsBlanks" priority="6" stopIfTrue="1">
      <formula>LEN(TRIM(D41))=0</formula>
    </cfRule>
  </conditionalFormatting>
  <conditionalFormatting sqref="D43">
    <cfRule type="containsBlanks" priority="1" stopIfTrue="1">
      <formula>LEN(TRIM(D43))=0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67" operator="equal" id="{8FF12F75-CB4D-4F7A-AF19-670F9BA7467C}">
            <xm:f>'[NOWE ACP - Funkcjonalności.xlsx]Słownik do oferty'!#REF!</xm:f>
            <x14:dxf>
              <fill>
                <patternFill>
                  <bgColor rgb="FF92D050"/>
                </patternFill>
              </fill>
            </x14:dxf>
          </x14:cfRule>
          <x14:cfRule type="cellIs" priority="68" operator="equal" id="{D80FE159-779C-4348-9B0D-6540BE30678F}">
            <xm:f>'[NOWE ACP - Funkcjonalności.xlsx]Słownik do oferty'!#REF!</xm:f>
            <x14:dxf>
              <fill>
                <patternFill>
                  <bgColor rgb="FFFFFF00"/>
                </patternFill>
              </fill>
            </x14:dxf>
          </x14:cfRule>
          <x14:cfRule type="cellIs" priority="69" operator="equal" id="{F706B8C7-C53B-44A9-88AE-B6F7304E347B}">
            <xm:f>'[NOWE ACP - Funkcjonalności.xlsx]Słownik do oferty'!#REF!</xm:f>
            <x14:dxf>
              <fill>
                <patternFill>
                  <bgColor rgb="FFFFC000"/>
                </patternFill>
              </fill>
            </x14:dxf>
          </x14:cfRule>
          <x14:cfRule type="cellIs" priority="70" operator="equal" id="{0DEEA6F9-B3BE-4CB3-AE23-896A10F0527F}">
            <xm:f>'[NOWE ACP - Funkcjonalności.xlsx]Słownik do oferty'!#REF!</xm:f>
            <x14:dxf>
              <fill>
                <patternFill>
                  <bgColor rgb="FFFF0000"/>
                </patternFill>
              </fill>
            </x14:dxf>
          </x14:cfRule>
          <xm:sqref>D2:D13 D15:D18 D20:D21 D24:D25 D27:D33 D42 D44:D85</xm:sqref>
        </x14:conditionalFormatting>
        <x14:conditionalFormatting xmlns:xm="http://schemas.microsoft.com/office/excel/2006/main">
          <x14:cfRule type="cellIs" priority="62" operator="equal" id="{089B49E6-9DD1-4CE5-97A9-BB6BB5334A27}">
            <xm:f>'[NOWE ACP - Funkcjonalności.xlsx]Słownik do oferty'!#REF!</xm:f>
            <x14:dxf>
              <fill>
                <patternFill>
                  <bgColor rgb="FF92D050"/>
                </patternFill>
              </fill>
            </x14:dxf>
          </x14:cfRule>
          <x14:cfRule type="cellIs" priority="63" operator="equal" id="{6EF2878A-C64E-4F94-AD33-CDB03F5C5AA8}">
            <xm:f>'[NOWE ACP - Funkcjonalności.xlsx]Słownik do oferty'!#REF!</xm:f>
            <x14:dxf>
              <fill>
                <patternFill>
                  <bgColor rgb="FFFFFF00"/>
                </patternFill>
              </fill>
            </x14:dxf>
          </x14:cfRule>
          <x14:cfRule type="cellIs" priority="64" operator="equal" id="{797071FE-C5EB-4CE6-A137-BC64B0CD3494}">
            <xm:f>'[NOWE ACP - Funkcjonalności.xlsx]Słownik do oferty'!#REF!</xm:f>
            <x14:dxf>
              <fill>
                <patternFill>
                  <bgColor rgb="FFFFC000"/>
                </patternFill>
              </fill>
            </x14:dxf>
          </x14:cfRule>
          <x14:cfRule type="cellIs" priority="65" operator="equal" id="{A341893C-E281-4C4A-8BEA-95374DBE5B30}">
            <xm:f>'[NOWE ACP - Funkcjonalności.xlsx]Słownik do oferty'!#REF!</xm:f>
            <x14:dxf>
              <fill>
                <patternFill>
                  <bgColor rgb="FFFF0000"/>
                </patternFill>
              </fill>
            </x14:dxf>
          </x14:cfRule>
          <xm:sqref>D14</xm:sqref>
        </x14:conditionalFormatting>
        <x14:conditionalFormatting xmlns:xm="http://schemas.microsoft.com/office/excel/2006/main">
          <x14:cfRule type="cellIs" priority="57" operator="equal" id="{AB153EA2-4F17-4D66-8BFD-FC91833D7F7B}">
            <xm:f>'[NOWE ACP - Funkcjonalności.xlsx]Słownik do oferty'!#REF!</xm:f>
            <x14:dxf>
              <fill>
                <patternFill>
                  <bgColor rgb="FF92D050"/>
                </patternFill>
              </fill>
            </x14:dxf>
          </x14:cfRule>
          <x14:cfRule type="cellIs" priority="58" operator="equal" id="{CDC6E90E-62BA-414C-816A-B4FEC528F183}">
            <xm:f>'[NOWE ACP - Funkcjonalności.xlsx]Słownik do oferty'!#REF!</xm:f>
            <x14:dxf>
              <fill>
                <patternFill>
                  <bgColor rgb="FFFFFF00"/>
                </patternFill>
              </fill>
            </x14:dxf>
          </x14:cfRule>
          <x14:cfRule type="cellIs" priority="59" operator="equal" id="{49F8E39B-8D61-4B5A-AC17-9CAA266A4D14}">
            <xm:f>'[NOWE ACP - Funkcjonalności.xlsx]Słownik do oferty'!#REF!</xm:f>
            <x14:dxf>
              <fill>
                <patternFill>
                  <bgColor rgb="FFFFC000"/>
                </patternFill>
              </fill>
            </x14:dxf>
          </x14:cfRule>
          <x14:cfRule type="cellIs" priority="60" operator="equal" id="{5F3EE346-DD26-438E-A97D-3FEC3C22EA11}">
            <xm:f>'[NOWE ACP - Funkcjonalności.xlsx]Słownik do oferty'!#REF!</xm:f>
            <x14:dxf>
              <fill>
                <patternFill>
                  <bgColor rgb="FFFF0000"/>
                </patternFill>
              </fill>
            </x14:dxf>
          </x14:cfRule>
          <xm:sqref>D19</xm:sqref>
        </x14:conditionalFormatting>
        <x14:conditionalFormatting xmlns:xm="http://schemas.microsoft.com/office/excel/2006/main">
          <x14:cfRule type="cellIs" priority="52" operator="equal" id="{5032DC40-A0CB-4C72-BC7D-CA4AB11BFA52}">
            <xm:f>'[NOWE ACP - Funkcjonalności.xlsx]Słownik do oferty'!#REF!</xm:f>
            <x14:dxf>
              <fill>
                <patternFill>
                  <bgColor rgb="FF92D050"/>
                </patternFill>
              </fill>
            </x14:dxf>
          </x14:cfRule>
          <x14:cfRule type="cellIs" priority="53" operator="equal" id="{6662A23E-E61D-4506-BF97-0B10EC2B03F0}">
            <xm:f>'[NOWE ACP - Funkcjonalności.xlsx]Słownik do oferty'!#REF!</xm:f>
            <x14:dxf>
              <fill>
                <patternFill>
                  <bgColor rgb="FFFFFF00"/>
                </patternFill>
              </fill>
            </x14:dxf>
          </x14:cfRule>
          <x14:cfRule type="cellIs" priority="54" operator="equal" id="{D9A8D75E-C87B-43A3-A5EA-AAAB0A6E2DBD}">
            <xm:f>'[NOWE ACP - Funkcjonalności.xlsx]Słownik do oferty'!#REF!</xm:f>
            <x14:dxf>
              <fill>
                <patternFill>
                  <bgColor rgb="FFFFC000"/>
                </patternFill>
              </fill>
            </x14:dxf>
          </x14:cfRule>
          <x14:cfRule type="cellIs" priority="55" operator="equal" id="{553AFDFA-E5D1-4D40-9714-F7BAFCE72A84}">
            <xm:f>'[NOWE ACP - Funkcjonalności.xlsx]Słownik do oferty'!#REF!</xm:f>
            <x14:dxf>
              <fill>
                <patternFill>
                  <bgColor rgb="FFFF0000"/>
                </patternFill>
              </fill>
            </x14:dxf>
          </x14:cfRule>
          <xm:sqref>D22:D23</xm:sqref>
        </x14:conditionalFormatting>
        <x14:conditionalFormatting xmlns:xm="http://schemas.microsoft.com/office/excel/2006/main">
          <x14:cfRule type="cellIs" priority="47" operator="equal" id="{C7AC6573-A6F3-4C19-A4E8-66DF064B3228}">
            <xm:f>'[NOWE ACP - Funkcjonalności.xlsx]Słownik do oferty'!#REF!</xm:f>
            <x14:dxf>
              <fill>
                <patternFill>
                  <bgColor rgb="FF92D050"/>
                </patternFill>
              </fill>
            </x14:dxf>
          </x14:cfRule>
          <x14:cfRule type="cellIs" priority="48" operator="equal" id="{5B19390D-CFD6-40E8-93E9-DF8ABDBE5DD8}">
            <xm:f>'[NOWE ACP - Funkcjonalności.xlsx]Słownik do oferty'!#REF!</xm:f>
            <x14:dxf>
              <fill>
                <patternFill>
                  <bgColor rgb="FFFFFF00"/>
                </patternFill>
              </fill>
            </x14:dxf>
          </x14:cfRule>
          <x14:cfRule type="cellIs" priority="49" operator="equal" id="{0A14CE3D-1713-4A21-97F7-F3BC1618195A}">
            <xm:f>'[NOWE ACP - Funkcjonalności.xlsx]Słownik do oferty'!#REF!</xm:f>
            <x14:dxf>
              <fill>
                <patternFill>
                  <bgColor rgb="FFFFC000"/>
                </patternFill>
              </fill>
            </x14:dxf>
          </x14:cfRule>
          <x14:cfRule type="cellIs" priority="50" operator="equal" id="{11F38C7C-1318-4465-BF59-98E07A05148A}">
            <xm:f>'[NOWE ACP - Funkcjonalności.xlsx]Słownik do oferty'!#REF!</xm:f>
            <x14:dxf>
              <fill>
                <patternFill>
                  <bgColor rgb="FFFF0000"/>
                </patternFill>
              </fill>
            </x14:dxf>
          </x14:cfRule>
          <xm:sqref>D26</xm:sqref>
        </x14:conditionalFormatting>
        <x14:conditionalFormatting xmlns:xm="http://schemas.microsoft.com/office/excel/2006/main">
          <x14:cfRule type="cellIs" priority="42" operator="equal" id="{2C8E58C5-19B1-4062-8CBB-661D5F55962C}">
            <xm:f>'[NOWE ACP - Funkcjonalności.xlsx]Słownik do oferty'!#REF!</xm:f>
            <x14:dxf>
              <fill>
                <patternFill>
                  <bgColor rgb="FF92D050"/>
                </patternFill>
              </fill>
            </x14:dxf>
          </x14:cfRule>
          <x14:cfRule type="cellIs" priority="43" operator="equal" id="{78E299DD-5CA1-4D97-95AD-4201EFE15C50}">
            <xm:f>'[NOWE ACP - Funkcjonalności.xlsx]Słownik do oferty'!#REF!</xm:f>
            <x14:dxf>
              <fill>
                <patternFill>
                  <bgColor rgb="FFFFFF00"/>
                </patternFill>
              </fill>
            </x14:dxf>
          </x14:cfRule>
          <x14:cfRule type="cellIs" priority="44" operator="equal" id="{D8886A8E-F66F-4165-A053-8CB6D12BF92F}">
            <xm:f>'[NOWE ACP - Funkcjonalności.xlsx]Słownik do oferty'!#REF!</xm:f>
            <x14:dxf>
              <fill>
                <patternFill>
                  <bgColor rgb="FFFFC000"/>
                </patternFill>
              </fill>
            </x14:dxf>
          </x14:cfRule>
          <x14:cfRule type="cellIs" priority="45" operator="equal" id="{FBCA2568-DEF1-4D5F-9B4D-1E64305192B3}">
            <xm:f>'[NOWE ACP - Funkcjonalności.xlsx]Słownik do oferty'!#REF!</xm:f>
            <x14:dxf>
              <fill>
                <patternFill>
                  <bgColor rgb="FFFF0000"/>
                </patternFill>
              </fill>
            </x14:dxf>
          </x14:cfRule>
          <xm:sqref>D34</xm:sqref>
        </x14:conditionalFormatting>
        <x14:conditionalFormatting xmlns:xm="http://schemas.microsoft.com/office/excel/2006/main">
          <x14:cfRule type="cellIs" priority="37" operator="equal" id="{21DA645D-AF21-40CB-A52E-01D21F265592}">
            <xm:f>'[NOWE ACP - Funkcjonalności.xlsx]Słownik do oferty'!#REF!</xm:f>
            <x14:dxf>
              <fill>
                <patternFill>
                  <bgColor rgb="FF92D050"/>
                </patternFill>
              </fill>
            </x14:dxf>
          </x14:cfRule>
          <x14:cfRule type="cellIs" priority="38" operator="equal" id="{F6F4F1A3-287D-4778-86C0-3EA796B21433}">
            <xm:f>'[NOWE ACP - Funkcjonalności.xlsx]Słownik do oferty'!#REF!</xm:f>
            <x14:dxf>
              <fill>
                <patternFill>
                  <bgColor rgb="FFFFFF00"/>
                </patternFill>
              </fill>
            </x14:dxf>
          </x14:cfRule>
          <x14:cfRule type="cellIs" priority="39" operator="equal" id="{D8475B54-571F-496F-BFE2-D397D540769E}">
            <xm:f>'[NOWE ACP - Funkcjonalności.xlsx]Słownik do oferty'!#REF!</xm:f>
            <x14:dxf>
              <fill>
                <patternFill>
                  <bgColor rgb="FFFFC000"/>
                </patternFill>
              </fill>
            </x14:dxf>
          </x14:cfRule>
          <x14:cfRule type="cellIs" priority="40" operator="equal" id="{5541A4B3-0A75-48AD-BF6F-0A1BA5FDF813}">
            <xm:f>'[NOWE ACP - Funkcjonalności.xlsx]Słownik do oferty'!#REF!</xm:f>
            <x14:dxf>
              <fill>
                <patternFill>
                  <bgColor rgb="FFFF0000"/>
                </patternFill>
              </fill>
            </x14:dxf>
          </x14:cfRule>
          <xm:sqref>D35</xm:sqref>
        </x14:conditionalFormatting>
        <x14:conditionalFormatting xmlns:xm="http://schemas.microsoft.com/office/excel/2006/main">
          <x14:cfRule type="cellIs" priority="32" operator="equal" id="{224E1106-5F77-4AE6-AFAC-A2855FC02C48}">
            <xm:f>'[NOWE ACP - Funkcjonalności.xlsx]Słownik do oferty'!#REF!</xm:f>
            <x14:dxf>
              <fill>
                <patternFill>
                  <bgColor rgb="FF92D050"/>
                </patternFill>
              </fill>
            </x14:dxf>
          </x14:cfRule>
          <x14:cfRule type="cellIs" priority="33" operator="equal" id="{D192419E-B4A9-473B-B909-193747C1BEA4}">
            <xm:f>'[NOWE ACP - Funkcjonalności.xlsx]Słownik do oferty'!#REF!</xm:f>
            <x14:dxf>
              <fill>
                <patternFill>
                  <bgColor rgb="FFFFFF00"/>
                </patternFill>
              </fill>
            </x14:dxf>
          </x14:cfRule>
          <x14:cfRule type="cellIs" priority="34" operator="equal" id="{9F9C295B-A6ED-47D9-97E1-C08B63963239}">
            <xm:f>'[NOWE ACP - Funkcjonalności.xlsx]Słownik do oferty'!#REF!</xm:f>
            <x14:dxf>
              <fill>
                <patternFill>
                  <bgColor rgb="FFFFC000"/>
                </patternFill>
              </fill>
            </x14:dxf>
          </x14:cfRule>
          <x14:cfRule type="cellIs" priority="35" operator="equal" id="{71231C5C-E30E-40D9-AF2E-0513149CAFC2}">
            <xm:f>'[NOWE ACP - Funkcjonalności.xlsx]Słownik do oferty'!#REF!</xm:f>
            <x14:dxf>
              <fill>
                <patternFill>
                  <bgColor rgb="FFFF0000"/>
                </patternFill>
              </fill>
            </x14:dxf>
          </x14:cfRule>
          <xm:sqref>D37</xm:sqref>
        </x14:conditionalFormatting>
        <x14:conditionalFormatting xmlns:xm="http://schemas.microsoft.com/office/excel/2006/main">
          <x14:cfRule type="cellIs" priority="27" operator="equal" id="{3FC089B4-32AC-474F-A587-95F12A8FCD7D}">
            <xm:f>'[NOWE ACP - Funkcjonalności.xlsx]Słownik do oferty'!#REF!</xm:f>
            <x14:dxf>
              <fill>
                <patternFill>
                  <bgColor rgb="FF92D050"/>
                </patternFill>
              </fill>
            </x14:dxf>
          </x14:cfRule>
          <x14:cfRule type="cellIs" priority="28" operator="equal" id="{CF3715E5-8FC2-4750-A43E-9AA3A6AE0A52}">
            <xm:f>'[NOWE ACP - Funkcjonalności.xlsx]Słownik do oferty'!#REF!</xm:f>
            <x14:dxf>
              <fill>
                <patternFill>
                  <bgColor rgb="FFFFFF00"/>
                </patternFill>
              </fill>
            </x14:dxf>
          </x14:cfRule>
          <x14:cfRule type="cellIs" priority="29" operator="equal" id="{E49546D7-E82D-4C41-A1D9-0C2AC1C70499}">
            <xm:f>'[NOWE ACP - Funkcjonalności.xlsx]Słownik do oferty'!#REF!</xm:f>
            <x14:dxf>
              <fill>
                <patternFill>
                  <bgColor rgb="FFFFC000"/>
                </patternFill>
              </fill>
            </x14:dxf>
          </x14:cfRule>
          <x14:cfRule type="cellIs" priority="30" operator="equal" id="{F23F9B6E-8A84-4AE4-9CBF-6BDDA5D6A23C}">
            <xm:f>'[NOWE ACP - Funkcjonalności.xlsx]Słownik do oferty'!#REF!</xm:f>
            <x14:dxf>
              <fill>
                <patternFill>
                  <bgColor rgb="FFFF0000"/>
                </patternFill>
              </fill>
            </x14:dxf>
          </x14:cfRule>
          <xm:sqref>D38</xm:sqref>
        </x14:conditionalFormatting>
        <x14:conditionalFormatting xmlns:xm="http://schemas.microsoft.com/office/excel/2006/main">
          <x14:cfRule type="cellIs" priority="22" operator="equal" id="{818F24BD-25ED-4441-813A-35D037767949}">
            <xm:f>'[NOWE ACP - Funkcjonalności.xlsx]Słownik do oferty'!#REF!</xm:f>
            <x14:dxf>
              <fill>
                <patternFill>
                  <bgColor rgb="FF92D050"/>
                </patternFill>
              </fill>
            </x14:dxf>
          </x14:cfRule>
          <x14:cfRule type="cellIs" priority="23" operator="equal" id="{64A9C563-ECB3-4E5E-9FA5-78A1876895EF}">
            <xm:f>'[NOWE ACP - Funkcjonalności.xlsx]Słownik do oferty'!#REF!</xm:f>
            <x14:dxf>
              <fill>
                <patternFill>
                  <bgColor rgb="FFFFFF00"/>
                </patternFill>
              </fill>
            </x14:dxf>
          </x14:cfRule>
          <x14:cfRule type="cellIs" priority="24" operator="equal" id="{56325E5A-DFCB-4294-A2BB-58D0C9E8D468}">
            <xm:f>'[NOWE ACP - Funkcjonalności.xlsx]Słownik do oferty'!#REF!</xm:f>
            <x14:dxf>
              <fill>
                <patternFill>
                  <bgColor rgb="FFFFC000"/>
                </patternFill>
              </fill>
            </x14:dxf>
          </x14:cfRule>
          <x14:cfRule type="cellIs" priority="25" operator="equal" id="{1E35F64A-474A-44E1-9DF0-36A22A4B036F}">
            <xm:f>'[NOWE ACP - Funkcjonalności.xlsx]Słownik do oferty'!#REF!</xm:f>
            <x14:dxf>
              <fill>
                <patternFill>
                  <bgColor rgb="FFFF0000"/>
                </patternFill>
              </fill>
            </x14:dxf>
          </x14:cfRule>
          <xm:sqref>D39</xm:sqref>
        </x14:conditionalFormatting>
        <x14:conditionalFormatting xmlns:xm="http://schemas.microsoft.com/office/excel/2006/main">
          <x14:cfRule type="cellIs" priority="17" operator="equal" id="{5EB9CC61-2F39-440B-924F-CFA359BADBAC}">
            <xm:f>'[NOWE ACP - Funkcjonalności.xlsx]Słownik do oferty'!#REF!</xm:f>
            <x14:dxf>
              <fill>
                <patternFill>
                  <bgColor rgb="FF92D050"/>
                </patternFill>
              </fill>
            </x14:dxf>
          </x14:cfRule>
          <x14:cfRule type="cellIs" priority="18" operator="equal" id="{210131A2-A574-4B2A-87EB-9EDA1F4B056B}">
            <xm:f>'[NOWE ACP - Funkcjonalności.xlsx]Słownik do oferty'!#REF!</xm:f>
            <x14:dxf>
              <fill>
                <patternFill>
                  <bgColor rgb="FFFFFF00"/>
                </patternFill>
              </fill>
            </x14:dxf>
          </x14:cfRule>
          <x14:cfRule type="cellIs" priority="19" operator="equal" id="{8DFCC533-F958-44A3-9CE4-80B794179E2A}">
            <xm:f>'[NOWE ACP - Funkcjonalności.xlsx]Słownik do oferty'!#REF!</xm:f>
            <x14:dxf>
              <fill>
                <patternFill>
                  <bgColor rgb="FFFFC000"/>
                </patternFill>
              </fill>
            </x14:dxf>
          </x14:cfRule>
          <x14:cfRule type="cellIs" priority="20" operator="equal" id="{C646EB65-1260-4678-B95A-1995458DBC86}">
            <xm:f>'[NOWE ACP - Funkcjonalności.xlsx]Słownik do oferty'!#REF!</xm:f>
            <x14:dxf>
              <fill>
                <patternFill>
                  <bgColor rgb="FFFF0000"/>
                </patternFill>
              </fill>
            </x14:dxf>
          </x14:cfRule>
          <xm:sqref>D40</xm:sqref>
        </x14:conditionalFormatting>
        <x14:conditionalFormatting xmlns:xm="http://schemas.microsoft.com/office/excel/2006/main">
          <x14:cfRule type="cellIs" priority="12" operator="equal" id="{7C3A27E0-42AF-46E9-AFA0-52131E7BFD2C}">
            <xm:f>'[NOWE ACP - Funkcjonalności.xlsx]Słownik do oferty'!#REF!</xm:f>
            <x14:dxf>
              <fill>
                <patternFill>
                  <bgColor rgb="FF92D050"/>
                </patternFill>
              </fill>
            </x14:dxf>
          </x14:cfRule>
          <x14:cfRule type="cellIs" priority="13" operator="equal" id="{254DC8CD-5587-431A-8A1D-1F8C822BB849}">
            <xm:f>'[NOWE ACP - Funkcjonalności.xlsx]Słownik do oferty'!#REF!</xm:f>
            <x14:dxf>
              <fill>
                <patternFill>
                  <bgColor rgb="FFFFFF00"/>
                </patternFill>
              </fill>
            </x14:dxf>
          </x14:cfRule>
          <x14:cfRule type="cellIs" priority="14" operator="equal" id="{2FC5968F-D851-4D11-BECC-9EA97DAE535C}">
            <xm:f>'[NOWE ACP - Funkcjonalności.xlsx]Słownik do oferty'!#REF!</xm:f>
            <x14:dxf>
              <fill>
                <patternFill>
                  <bgColor rgb="FFFFC000"/>
                </patternFill>
              </fill>
            </x14:dxf>
          </x14:cfRule>
          <x14:cfRule type="cellIs" priority="15" operator="equal" id="{B1062527-5182-4D33-B9B8-6B01490BD89E}">
            <xm:f>'[NOWE ACP - Funkcjonalności.xlsx]Słownik do oferty'!#REF!</xm:f>
            <x14:dxf>
              <fill>
                <patternFill>
                  <bgColor rgb="FFFF0000"/>
                </patternFill>
              </fill>
            </x14:dxf>
          </x14:cfRule>
          <xm:sqref>D36</xm:sqref>
        </x14:conditionalFormatting>
        <x14:conditionalFormatting xmlns:xm="http://schemas.microsoft.com/office/excel/2006/main">
          <x14:cfRule type="cellIs" priority="7" operator="equal" id="{2EC88281-DE96-4BEA-ABD3-6CFBCA4E469B}">
            <xm:f>'[NOWE ACP - Funkcjonalności.xlsx]Słownik do oferty'!#REF!</xm:f>
            <x14:dxf>
              <fill>
                <patternFill>
                  <bgColor rgb="FF92D050"/>
                </patternFill>
              </fill>
            </x14:dxf>
          </x14:cfRule>
          <x14:cfRule type="cellIs" priority="8" operator="equal" id="{6628E8FE-845A-4534-9B48-36AE26857931}">
            <xm:f>'[NOWE ACP - Funkcjonalności.xlsx]Słownik do oferty'!#REF!</xm:f>
            <x14:dxf>
              <fill>
                <patternFill>
                  <bgColor rgb="FFFFFF00"/>
                </patternFill>
              </fill>
            </x14:dxf>
          </x14:cfRule>
          <x14:cfRule type="cellIs" priority="9" operator="equal" id="{FD9D1489-A4D6-4DBE-82C1-63D927B774A4}">
            <xm:f>'[NOWE ACP - Funkcjonalności.xlsx]Słownik do oferty'!#REF!</xm:f>
            <x14:dxf>
              <fill>
                <patternFill>
                  <bgColor rgb="FFFFC000"/>
                </patternFill>
              </fill>
            </x14:dxf>
          </x14:cfRule>
          <x14:cfRule type="cellIs" priority="10" operator="equal" id="{E761CB66-6215-4C61-8CE6-A02B65A1AF24}">
            <xm:f>'[NOWE ACP - Funkcjonalności.xlsx]Słownik do oferty'!#REF!</xm:f>
            <x14:dxf>
              <fill>
                <patternFill>
                  <bgColor rgb="FFFF0000"/>
                </patternFill>
              </fill>
            </x14:dxf>
          </x14:cfRule>
          <xm:sqref>D41</xm:sqref>
        </x14:conditionalFormatting>
        <x14:conditionalFormatting xmlns:xm="http://schemas.microsoft.com/office/excel/2006/main">
          <x14:cfRule type="cellIs" priority="2" operator="equal" id="{B79B860A-5609-4CA3-A54A-DE31CB7713EC}">
            <xm:f>'[NOWE ACP - Funkcjonalności.xlsx]Słownik do oferty'!#REF!</xm:f>
            <x14:dxf>
              <fill>
                <patternFill>
                  <bgColor rgb="FF92D050"/>
                </patternFill>
              </fill>
            </x14:dxf>
          </x14:cfRule>
          <x14:cfRule type="cellIs" priority="3" operator="equal" id="{FF99C95F-2B03-4975-BEDC-75C821D65A2C}">
            <xm:f>'[NOWE ACP - Funkcjonalności.xlsx]Słownik do oferty'!#REF!</xm:f>
            <x14:dxf>
              <fill>
                <patternFill>
                  <bgColor rgb="FFFFFF00"/>
                </patternFill>
              </fill>
            </x14:dxf>
          </x14:cfRule>
          <x14:cfRule type="cellIs" priority="4" operator="equal" id="{D6437FB2-9ED7-477C-9C24-C0BAC574C457}">
            <xm:f>'[NOWE ACP - Funkcjonalności.xlsx]Słownik do oferty'!#REF!</xm:f>
            <x14:dxf>
              <fill>
                <patternFill>
                  <bgColor rgb="FFFFC000"/>
                </patternFill>
              </fill>
            </x14:dxf>
          </x14:cfRule>
          <x14:cfRule type="cellIs" priority="5" operator="equal" id="{C7AFA8B8-4AD8-4740-BB59-4D38A534C92A}">
            <xm:f>'[NOWE ACP - Funkcjonalności.xlsx]Słownik do oferty'!#REF!</xm:f>
            <x14:dxf>
              <fill>
                <patternFill>
                  <bgColor rgb="FFFF0000"/>
                </patternFill>
              </fill>
            </x14:dxf>
          </x14:cfRule>
          <xm:sqref>D43</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abSelected="1" workbookViewId="0">
      <selection activeCell="E25" sqref="E25"/>
    </sheetView>
  </sheetViews>
  <sheetFormatPr defaultRowHeight="15"/>
  <cols>
    <col min="1" max="1" width="22.140625" style="345" customWidth="1"/>
    <col min="2" max="2" width="55.28515625" style="338" customWidth="1"/>
    <col min="3" max="16384" width="9.140625" style="334"/>
  </cols>
  <sheetData>
    <row r="1" spans="1:2">
      <c r="A1" s="340" t="s">
        <v>2583</v>
      </c>
      <c r="B1" s="341" t="s">
        <v>2584</v>
      </c>
    </row>
    <row r="2" spans="1:2" ht="60">
      <c r="A2" s="342" t="s">
        <v>2585</v>
      </c>
      <c r="B2" s="343" t="s">
        <v>2586</v>
      </c>
    </row>
    <row r="3" spans="1:2" ht="150">
      <c r="A3" s="342" t="s">
        <v>2587</v>
      </c>
      <c r="B3" s="342" t="s">
        <v>2588</v>
      </c>
    </row>
    <row r="4" spans="1:2">
      <c r="A4" s="342" t="s">
        <v>2589</v>
      </c>
      <c r="B4" s="343" t="s">
        <v>2590</v>
      </c>
    </row>
    <row r="5" spans="1:2" ht="30">
      <c r="A5" s="342" t="s">
        <v>2591</v>
      </c>
      <c r="B5" s="343" t="s">
        <v>2592</v>
      </c>
    </row>
    <row r="6" spans="1:2" ht="30">
      <c r="A6" s="342" t="s">
        <v>2593</v>
      </c>
      <c r="B6" s="343" t="s">
        <v>2594</v>
      </c>
    </row>
    <row r="7" spans="1:2" ht="60">
      <c r="A7" s="342" t="s">
        <v>2595</v>
      </c>
      <c r="B7" s="344" t="s">
        <v>2596</v>
      </c>
    </row>
    <row r="8" spans="1:2" ht="30">
      <c r="A8" s="342" t="s">
        <v>2597</v>
      </c>
      <c r="B8" s="343" t="s">
        <v>2598</v>
      </c>
    </row>
    <row r="9" spans="1:2" ht="30">
      <c r="A9" s="342" t="s">
        <v>2599</v>
      </c>
      <c r="B9" s="343" t="s">
        <v>2600</v>
      </c>
    </row>
    <row r="10" spans="1:2" ht="60">
      <c r="A10" s="342" t="s">
        <v>2601</v>
      </c>
      <c r="B10" s="343" t="s">
        <v>2602</v>
      </c>
    </row>
    <row r="11" spans="1:2" ht="60">
      <c r="A11" s="342" t="s">
        <v>2603</v>
      </c>
      <c r="B11" s="343" t="s">
        <v>2604</v>
      </c>
    </row>
    <row r="12" spans="1:2" ht="45">
      <c r="A12" s="342" t="s">
        <v>2605</v>
      </c>
      <c r="B12" s="343" t="s">
        <v>2606</v>
      </c>
    </row>
    <row r="13" spans="1:2" ht="60">
      <c r="A13" s="342" t="s">
        <v>2607</v>
      </c>
      <c r="B13" s="343" t="s">
        <v>2608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outlinePr summaryBelow="0" summaryRight="0"/>
  </sheetPr>
  <dimension ref="A1:F526"/>
  <sheetViews>
    <sheetView zoomScaleNormal="100" workbookViewId="0">
      <pane xSplit="3" ySplit="2" topLeftCell="D187" activePane="bottomRight" state="frozen"/>
      <selection pane="topRight" activeCell="D1" sqref="D1"/>
      <selection pane="bottomLeft" activeCell="A3" sqref="A3"/>
      <selection pane="bottomRight" activeCell="B215" sqref="B215"/>
    </sheetView>
  </sheetViews>
  <sheetFormatPr defaultRowHeight="12.75" outlineLevelRow="1"/>
  <cols>
    <col min="1" max="1" width="8.85546875" style="8" customWidth="1"/>
    <col min="2" max="2" width="96.42578125" style="4" customWidth="1"/>
    <col min="3" max="3" width="8" style="12" customWidth="1"/>
    <col min="4" max="4" width="11.5703125" style="12" customWidth="1"/>
    <col min="5" max="5" width="75.85546875" style="9" customWidth="1"/>
    <col min="6" max="6" width="131" customWidth="1"/>
  </cols>
  <sheetData>
    <row r="1" spans="1:5" ht="25.5">
      <c r="A1" s="112" t="s">
        <v>577</v>
      </c>
      <c r="B1" s="113" t="s">
        <v>549</v>
      </c>
      <c r="C1" s="114" t="s">
        <v>561</v>
      </c>
      <c r="D1" s="216" t="s">
        <v>855</v>
      </c>
      <c r="E1" s="113" t="s">
        <v>330</v>
      </c>
    </row>
    <row r="2" spans="1:5">
      <c r="A2" s="1">
        <v>1</v>
      </c>
      <c r="B2" s="13">
        <v>2</v>
      </c>
      <c r="C2" s="10">
        <v>3</v>
      </c>
      <c r="D2" s="10">
        <v>4</v>
      </c>
      <c r="E2" s="10">
        <v>5</v>
      </c>
    </row>
    <row r="3" spans="1:5">
      <c r="A3" s="112" t="s">
        <v>332</v>
      </c>
      <c r="B3" s="113" t="s">
        <v>30</v>
      </c>
      <c r="C3" s="114"/>
      <c r="D3" s="114"/>
      <c r="E3" s="115"/>
    </row>
    <row r="4" spans="1:5" ht="14.25">
      <c r="A4" s="202" t="s">
        <v>902</v>
      </c>
      <c r="B4" s="203" t="s">
        <v>31</v>
      </c>
      <c r="C4" s="204"/>
      <c r="D4" s="204"/>
      <c r="E4" s="205"/>
    </row>
    <row r="5" spans="1:5" ht="38.25" outlineLevel="1">
      <c r="A5" s="233" t="s">
        <v>903</v>
      </c>
      <c r="B5" s="217" t="s">
        <v>623</v>
      </c>
      <c r="C5" s="234" t="s">
        <v>571</v>
      </c>
      <c r="D5" s="234"/>
      <c r="E5" s="218"/>
    </row>
    <row r="6" spans="1:5" ht="14.25" outlineLevel="1">
      <c r="A6" s="233" t="s">
        <v>904</v>
      </c>
      <c r="B6" s="217" t="s">
        <v>540</v>
      </c>
      <c r="C6" s="234" t="s">
        <v>573</v>
      </c>
      <c r="D6" s="234"/>
      <c r="E6" s="218"/>
    </row>
    <row r="7" spans="1:5" ht="38.25" outlineLevel="1">
      <c r="A7" s="233" t="s">
        <v>905</v>
      </c>
      <c r="B7" s="219" t="s">
        <v>1302</v>
      </c>
      <c r="C7" s="234" t="s">
        <v>571</v>
      </c>
      <c r="D7" s="234"/>
      <c r="E7" s="218"/>
    </row>
    <row r="8" spans="1:5" s="2" customFormat="1" ht="14.25" outlineLevel="1">
      <c r="A8" s="233" t="s">
        <v>906</v>
      </c>
      <c r="B8" s="220" t="s">
        <v>810</v>
      </c>
      <c r="C8" s="234"/>
      <c r="D8" s="234"/>
      <c r="E8" s="218"/>
    </row>
    <row r="9" spans="1:5" s="2" customFormat="1" ht="25.5" outlineLevel="1">
      <c r="A9" s="233" t="s">
        <v>907</v>
      </c>
      <c r="B9" s="221" t="s">
        <v>572</v>
      </c>
      <c r="C9" s="234" t="s">
        <v>571</v>
      </c>
      <c r="D9" s="234"/>
      <c r="E9" s="222"/>
    </row>
    <row r="10" spans="1:5" s="2" customFormat="1" ht="25.5" outlineLevel="1">
      <c r="A10" s="233" t="s">
        <v>908</v>
      </c>
      <c r="B10" s="223" t="s">
        <v>1303</v>
      </c>
      <c r="C10" s="234" t="s">
        <v>571</v>
      </c>
      <c r="D10" s="234"/>
      <c r="E10" s="222"/>
    </row>
    <row r="11" spans="1:5" s="2" customFormat="1" ht="25.5" outlineLevel="1">
      <c r="A11" s="233" t="s">
        <v>909</v>
      </c>
      <c r="B11" s="221" t="s">
        <v>599</v>
      </c>
      <c r="C11" s="234" t="s">
        <v>571</v>
      </c>
      <c r="D11" s="234"/>
      <c r="E11" s="222"/>
    </row>
    <row r="12" spans="1:5" s="2" customFormat="1" ht="109.5" customHeight="1" outlineLevel="1">
      <c r="A12" s="233" t="s">
        <v>910</v>
      </c>
      <c r="B12" s="221" t="s">
        <v>864</v>
      </c>
      <c r="C12" s="234" t="s">
        <v>571</v>
      </c>
      <c r="D12" s="234"/>
      <c r="E12" s="218"/>
    </row>
    <row r="13" spans="1:5" s="2" customFormat="1" ht="25.5" outlineLevel="1">
      <c r="A13" s="233" t="s">
        <v>911</v>
      </c>
      <c r="B13" s="217" t="s">
        <v>811</v>
      </c>
      <c r="C13" s="234" t="s">
        <v>571</v>
      </c>
      <c r="D13" s="234"/>
      <c r="E13" s="233"/>
    </row>
    <row r="14" spans="1:5" s="2" customFormat="1" ht="38.25" outlineLevel="1">
      <c r="A14" s="233" t="s">
        <v>912</v>
      </c>
      <c r="B14" s="217" t="s">
        <v>812</v>
      </c>
      <c r="C14" s="234" t="s">
        <v>571</v>
      </c>
      <c r="D14" s="234"/>
      <c r="E14" s="218"/>
    </row>
    <row r="15" spans="1:5" s="2" customFormat="1" ht="25.5" outlineLevel="1">
      <c r="A15" s="233" t="s">
        <v>913</v>
      </c>
      <c r="B15" s="217" t="s">
        <v>813</v>
      </c>
      <c r="C15" s="234" t="s">
        <v>571</v>
      </c>
      <c r="D15" s="234"/>
      <c r="E15" s="218"/>
    </row>
    <row r="16" spans="1:5" ht="14.25" outlineLevel="1">
      <c r="A16" s="233" t="s">
        <v>914</v>
      </c>
      <c r="B16" s="221" t="s">
        <v>814</v>
      </c>
      <c r="C16" s="234" t="s">
        <v>571</v>
      </c>
      <c r="D16" s="234"/>
      <c r="E16" s="222"/>
    </row>
    <row r="17" spans="1:5" s="2" customFormat="1" ht="38.25" outlineLevel="1">
      <c r="A17" s="233" t="s">
        <v>915</v>
      </c>
      <c r="B17" s="217" t="s">
        <v>834</v>
      </c>
      <c r="C17" s="234" t="s">
        <v>571</v>
      </c>
      <c r="D17" s="234"/>
      <c r="E17" s="218"/>
    </row>
    <row r="18" spans="1:5">
      <c r="A18" s="235" t="s">
        <v>916</v>
      </c>
      <c r="B18" s="224" t="s">
        <v>563</v>
      </c>
      <c r="C18" s="236"/>
      <c r="D18" s="236"/>
      <c r="E18" s="225"/>
    </row>
    <row r="19" spans="1:5" ht="38.25" outlineLevel="1">
      <c r="A19" s="233" t="s">
        <v>917</v>
      </c>
      <c r="B19" s="217" t="s">
        <v>816</v>
      </c>
      <c r="C19" s="234" t="s">
        <v>571</v>
      </c>
      <c r="D19" s="234"/>
      <c r="E19" s="222"/>
    </row>
    <row r="20" spans="1:5" ht="51" outlineLevel="1">
      <c r="A20" s="233" t="s">
        <v>918</v>
      </c>
      <c r="B20" s="217" t="s">
        <v>1304</v>
      </c>
      <c r="C20" s="234" t="s">
        <v>571</v>
      </c>
      <c r="D20" s="234"/>
      <c r="E20" s="218"/>
    </row>
    <row r="21" spans="1:5" ht="38.25" outlineLevel="1">
      <c r="A21" s="233" t="s">
        <v>919</v>
      </c>
      <c r="B21" s="217" t="s">
        <v>835</v>
      </c>
      <c r="C21" s="234" t="s">
        <v>571</v>
      </c>
      <c r="D21" s="234"/>
      <c r="E21" s="222"/>
    </row>
    <row r="22" spans="1:5" ht="25.5" outlineLevel="1">
      <c r="A22" s="233" t="s">
        <v>920</v>
      </c>
      <c r="B22" s="217" t="s">
        <v>574</v>
      </c>
      <c r="C22" s="234" t="s">
        <v>571</v>
      </c>
      <c r="D22" s="234"/>
      <c r="E22" s="218"/>
    </row>
    <row r="23" spans="1:5" ht="25.5" outlineLevel="1">
      <c r="A23" s="233" t="s">
        <v>921</v>
      </c>
      <c r="B23" s="217" t="s">
        <v>535</v>
      </c>
      <c r="C23" s="234" t="s">
        <v>571</v>
      </c>
      <c r="D23" s="234"/>
      <c r="E23" s="218"/>
    </row>
    <row r="24" spans="1:5" ht="25.5" outlineLevel="1">
      <c r="A24" s="233" t="s">
        <v>922</v>
      </c>
      <c r="B24" s="217" t="s">
        <v>531</v>
      </c>
      <c r="C24" s="234" t="s">
        <v>571</v>
      </c>
      <c r="D24" s="234"/>
      <c r="E24" s="218"/>
    </row>
    <row r="25" spans="1:5" ht="14.25" outlineLevel="1">
      <c r="A25" s="233" t="s">
        <v>923</v>
      </c>
      <c r="B25" s="217" t="s">
        <v>564</v>
      </c>
      <c r="C25" s="234" t="s">
        <v>571</v>
      </c>
      <c r="D25" s="234"/>
      <c r="E25" s="222"/>
    </row>
    <row r="26" spans="1:5" ht="14.25" outlineLevel="1">
      <c r="A26" s="233" t="s">
        <v>924</v>
      </c>
      <c r="B26" s="217" t="s">
        <v>575</v>
      </c>
      <c r="C26" s="234" t="s">
        <v>571</v>
      </c>
      <c r="D26" s="234"/>
      <c r="E26" s="222"/>
    </row>
    <row r="27" spans="1:5" ht="25.5" outlineLevel="1">
      <c r="A27" s="233" t="s">
        <v>925</v>
      </c>
      <c r="B27" s="221" t="s">
        <v>539</v>
      </c>
      <c r="C27" s="234" t="s">
        <v>571</v>
      </c>
      <c r="D27" s="234"/>
      <c r="E27" s="218"/>
    </row>
    <row r="28" spans="1:5" ht="25.5" outlineLevel="1">
      <c r="A28" s="233" t="s">
        <v>926</v>
      </c>
      <c r="B28" s="221" t="s">
        <v>1305</v>
      </c>
      <c r="C28" s="234" t="s">
        <v>571</v>
      </c>
      <c r="D28" s="234"/>
      <c r="E28" s="222"/>
    </row>
    <row r="29" spans="1:5">
      <c r="A29" s="235" t="s">
        <v>927</v>
      </c>
      <c r="B29" s="224" t="s">
        <v>550</v>
      </c>
      <c r="C29" s="236"/>
      <c r="D29" s="236"/>
      <c r="E29" s="225"/>
    </row>
    <row r="30" spans="1:5" ht="25.5" outlineLevel="1">
      <c r="A30" s="233" t="s">
        <v>928</v>
      </c>
      <c r="B30" s="221" t="s">
        <v>862</v>
      </c>
      <c r="C30" s="234" t="s">
        <v>571</v>
      </c>
      <c r="D30" s="234"/>
      <c r="E30" s="222"/>
    </row>
    <row r="31" spans="1:5" ht="14.25" outlineLevel="1">
      <c r="A31" s="233" t="s">
        <v>929</v>
      </c>
      <c r="B31" s="221" t="s">
        <v>587</v>
      </c>
      <c r="C31" s="234" t="s">
        <v>571</v>
      </c>
      <c r="D31" s="234"/>
      <c r="E31" s="218"/>
    </row>
    <row r="32" spans="1:5" ht="63.75" outlineLevel="1">
      <c r="A32" s="233" t="s">
        <v>930</v>
      </c>
      <c r="B32" s="221" t="s">
        <v>536</v>
      </c>
      <c r="C32" s="234" t="s">
        <v>571</v>
      </c>
      <c r="D32" s="234"/>
      <c r="E32" s="218"/>
    </row>
    <row r="33" spans="1:5" ht="38.25" outlineLevel="1">
      <c r="A33" s="233" t="s">
        <v>931</v>
      </c>
      <c r="B33" s="226" t="s">
        <v>1306</v>
      </c>
      <c r="C33" s="234" t="s">
        <v>571</v>
      </c>
      <c r="D33" s="234"/>
      <c r="E33" s="222"/>
    </row>
    <row r="34" spans="1:5" ht="14.25" outlineLevel="1">
      <c r="A34" s="233" t="s">
        <v>932</v>
      </c>
      <c r="B34" s="226" t="s">
        <v>588</v>
      </c>
      <c r="C34" s="234" t="s">
        <v>571</v>
      </c>
      <c r="D34" s="234"/>
      <c r="E34" s="218"/>
    </row>
    <row r="35" spans="1:5" ht="25.5" outlineLevel="1">
      <c r="A35" s="233" t="s">
        <v>933</v>
      </c>
      <c r="B35" s="221" t="s">
        <v>724</v>
      </c>
      <c r="C35" s="234" t="s">
        <v>571</v>
      </c>
      <c r="D35" s="234"/>
      <c r="E35" s="218"/>
    </row>
    <row r="36" spans="1:5" ht="14.25" outlineLevel="1">
      <c r="A36" s="233" t="s">
        <v>934</v>
      </c>
      <c r="B36" s="221" t="s">
        <v>600</v>
      </c>
      <c r="C36" s="234" t="s">
        <v>571</v>
      </c>
      <c r="D36" s="234"/>
      <c r="E36" s="218"/>
    </row>
    <row r="37" spans="1:5" ht="38.25" outlineLevel="1">
      <c r="A37" s="233" t="s">
        <v>935</v>
      </c>
      <c r="B37" s="221" t="s">
        <v>861</v>
      </c>
      <c r="C37" s="234" t="s">
        <v>571</v>
      </c>
      <c r="D37" s="234"/>
      <c r="E37" s="218"/>
    </row>
    <row r="38" spans="1:5" s="127" customFormat="1" ht="14.25" outlineLevel="1">
      <c r="A38" s="233" t="s">
        <v>936</v>
      </c>
      <c r="B38" s="221" t="s">
        <v>601</v>
      </c>
      <c r="C38" s="234" t="s">
        <v>571</v>
      </c>
      <c r="D38" s="234"/>
      <c r="E38" s="218"/>
    </row>
    <row r="39" spans="1:5" ht="25.5" outlineLevel="1">
      <c r="A39" s="233" t="s">
        <v>937</v>
      </c>
      <c r="B39" s="221" t="s">
        <v>815</v>
      </c>
      <c r="C39" s="234"/>
      <c r="D39" s="234"/>
      <c r="E39" s="218"/>
    </row>
    <row r="40" spans="1:5" ht="14.25" outlineLevel="1">
      <c r="A40" s="233" t="s">
        <v>938</v>
      </c>
      <c r="B40" s="221" t="s">
        <v>624</v>
      </c>
      <c r="C40" s="234" t="s">
        <v>571</v>
      </c>
      <c r="D40" s="234"/>
      <c r="E40" s="218"/>
    </row>
    <row r="41" spans="1:5" ht="14.25" outlineLevel="1">
      <c r="A41" s="233" t="s">
        <v>939</v>
      </c>
      <c r="B41" s="223" t="s">
        <v>1307</v>
      </c>
      <c r="C41" s="234" t="s">
        <v>573</v>
      </c>
      <c r="D41" s="234"/>
      <c r="E41" s="218"/>
    </row>
    <row r="42" spans="1:5" ht="14.25" outlineLevel="1">
      <c r="A42" s="233" t="s">
        <v>940</v>
      </c>
      <c r="B42" s="221" t="s">
        <v>625</v>
      </c>
      <c r="C42" s="234" t="s">
        <v>571</v>
      </c>
      <c r="D42" s="234"/>
      <c r="E42" s="218"/>
    </row>
    <row r="43" spans="1:5" ht="14.25" outlineLevel="1">
      <c r="A43" s="233" t="s">
        <v>941</v>
      </c>
      <c r="B43" s="221" t="s">
        <v>626</v>
      </c>
      <c r="C43" s="234" t="s">
        <v>571</v>
      </c>
      <c r="D43" s="234"/>
      <c r="E43" s="218"/>
    </row>
    <row r="44" spans="1:5" ht="25.5" outlineLevel="1">
      <c r="A44" s="233" t="s">
        <v>1308</v>
      </c>
      <c r="B44" s="221" t="s">
        <v>627</v>
      </c>
      <c r="C44" s="234" t="s">
        <v>571</v>
      </c>
      <c r="D44" s="234"/>
      <c r="E44" s="218"/>
    </row>
    <row r="45" spans="1:5" ht="25.5" outlineLevel="1">
      <c r="A45" s="233" t="s">
        <v>942</v>
      </c>
      <c r="B45" s="221" t="s">
        <v>628</v>
      </c>
      <c r="C45" s="234" t="s">
        <v>573</v>
      </c>
      <c r="D45" s="234"/>
      <c r="E45" s="218"/>
    </row>
    <row r="46" spans="1:5" ht="14.25" outlineLevel="1">
      <c r="A46" s="233" t="s">
        <v>943</v>
      </c>
      <c r="B46" s="221" t="s">
        <v>1309</v>
      </c>
      <c r="C46" s="234" t="s">
        <v>571</v>
      </c>
      <c r="D46" s="234"/>
      <c r="E46" s="218"/>
    </row>
    <row r="47" spans="1:5" ht="25.5" outlineLevel="1">
      <c r="A47" s="233" t="s">
        <v>944</v>
      </c>
      <c r="B47" s="221" t="s">
        <v>648</v>
      </c>
      <c r="C47" s="234" t="s">
        <v>571</v>
      </c>
      <c r="D47" s="234"/>
      <c r="E47" s="218"/>
    </row>
    <row r="48" spans="1:5" ht="51" outlineLevel="1">
      <c r="A48" s="233" t="s">
        <v>945</v>
      </c>
      <c r="B48" s="221" t="s">
        <v>1310</v>
      </c>
      <c r="C48" s="234" t="s">
        <v>571</v>
      </c>
      <c r="D48" s="234"/>
      <c r="E48" s="218"/>
    </row>
    <row r="49" spans="1:5" ht="25.5" outlineLevel="1">
      <c r="A49" s="233" t="s">
        <v>946</v>
      </c>
      <c r="B49" s="217" t="s">
        <v>589</v>
      </c>
      <c r="C49" s="234" t="s">
        <v>571</v>
      </c>
      <c r="D49" s="234"/>
      <c r="E49" s="218"/>
    </row>
    <row r="50" spans="1:5" ht="25.5" outlineLevel="1">
      <c r="A50" s="233" t="s">
        <v>947</v>
      </c>
      <c r="B50" s="221" t="s">
        <v>797</v>
      </c>
      <c r="C50" s="234" t="s">
        <v>573</v>
      </c>
      <c r="D50" s="234"/>
      <c r="E50" s="218"/>
    </row>
    <row r="51" spans="1:5">
      <c r="A51" s="235" t="s">
        <v>948</v>
      </c>
      <c r="B51" s="224" t="s">
        <v>569</v>
      </c>
      <c r="C51" s="236"/>
      <c r="D51" s="236"/>
      <c r="E51" s="225"/>
    </row>
    <row r="52" spans="1:5" ht="25.5" outlineLevel="1">
      <c r="A52" s="233" t="s">
        <v>949</v>
      </c>
      <c r="B52" s="227" t="s">
        <v>537</v>
      </c>
      <c r="C52" s="234" t="s">
        <v>571</v>
      </c>
      <c r="D52" s="234"/>
      <c r="E52" s="222"/>
    </row>
    <row r="53" spans="1:5" ht="38.25" outlineLevel="1">
      <c r="A53" s="233" t="s">
        <v>950</v>
      </c>
      <c r="B53" s="227" t="s">
        <v>863</v>
      </c>
      <c r="C53" s="234" t="s">
        <v>571</v>
      </c>
      <c r="D53" s="234"/>
      <c r="E53" s="218"/>
    </row>
    <row r="54" spans="1:5" ht="32.25" customHeight="1" outlineLevel="1">
      <c r="A54" s="233" t="s">
        <v>951</v>
      </c>
      <c r="B54" s="227" t="s">
        <v>836</v>
      </c>
      <c r="C54" s="234" t="s">
        <v>573</v>
      </c>
      <c r="D54" s="234"/>
      <c r="E54" s="218"/>
    </row>
    <row r="55" spans="1:5" ht="25.5" outlineLevel="1">
      <c r="A55" s="233" t="s">
        <v>952</v>
      </c>
      <c r="B55" s="221" t="s">
        <v>596</v>
      </c>
      <c r="C55" s="228" t="s">
        <v>571</v>
      </c>
      <c r="D55" s="228"/>
      <c r="E55" s="218"/>
    </row>
    <row r="56" spans="1:5" ht="25.5" outlineLevel="1">
      <c r="A56" s="233" t="s">
        <v>953</v>
      </c>
      <c r="B56" s="221" t="s">
        <v>820</v>
      </c>
      <c r="C56" s="228" t="s">
        <v>571</v>
      </c>
      <c r="D56" s="228"/>
      <c r="E56" s="222"/>
    </row>
    <row r="57" spans="1:5" ht="25.5" outlineLevel="1">
      <c r="A57" s="233" t="s">
        <v>954</v>
      </c>
      <c r="B57" s="221" t="s">
        <v>1311</v>
      </c>
      <c r="C57" s="228" t="s">
        <v>571</v>
      </c>
      <c r="D57" s="228"/>
      <c r="E57" s="222"/>
    </row>
    <row r="58" spans="1:5" ht="25.5" outlineLevel="1">
      <c r="A58" s="233" t="s">
        <v>955</v>
      </c>
      <c r="B58" s="221" t="s">
        <v>865</v>
      </c>
      <c r="C58" s="228" t="s">
        <v>571</v>
      </c>
      <c r="D58" s="228"/>
      <c r="E58" s="218"/>
    </row>
    <row r="59" spans="1:5">
      <c r="A59" s="235" t="s">
        <v>956</v>
      </c>
      <c r="B59" s="224" t="s">
        <v>554</v>
      </c>
      <c r="C59" s="236"/>
      <c r="D59" s="236"/>
      <c r="E59" s="225"/>
    </row>
    <row r="60" spans="1:5" ht="25.5" outlineLevel="1">
      <c r="A60" s="233" t="s">
        <v>957</v>
      </c>
      <c r="B60" s="221" t="s">
        <v>1312</v>
      </c>
      <c r="C60" s="234" t="s">
        <v>571</v>
      </c>
      <c r="D60" s="234"/>
      <c r="E60" s="218"/>
    </row>
    <row r="61" spans="1:5">
      <c r="A61" s="235" t="s">
        <v>958</v>
      </c>
      <c r="B61" s="224" t="s">
        <v>555</v>
      </c>
      <c r="C61" s="236"/>
      <c r="D61" s="236"/>
      <c r="E61" s="225"/>
    </row>
    <row r="62" spans="1:5" ht="38.25">
      <c r="A62" s="233" t="s">
        <v>959</v>
      </c>
      <c r="B62" s="221" t="s">
        <v>1313</v>
      </c>
      <c r="C62" s="234" t="s">
        <v>571</v>
      </c>
      <c r="D62" s="234"/>
      <c r="E62" s="218"/>
    </row>
    <row r="63" spans="1:5" ht="25.5" outlineLevel="1">
      <c r="A63" s="233" t="s">
        <v>1314</v>
      </c>
      <c r="B63" s="221" t="s">
        <v>1315</v>
      </c>
      <c r="C63" s="234" t="s">
        <v>571</v>
      </c>
      <c r="D63" s="234"/>
      <c r="E63" s="218"/>
    </row>
    <row r="64" spans="1:5">
      <c r="A64" s="235" t="s">
        <v>960</v>
      </c>
      <c r="B64" s="224" t="s">
        <v>576</v>
      </c>
      <c r="C64" s="236"/>
      <c r="D64" s="236"/>
      <c r="E64" s="225"/>
    </row>
    <row r="65" spans="1:5" ht="63.75" outlineLevel="1">
      <c r="A65" s="233" t="s">
        <v>961</v>
      </c>
      <c r="B65" s="221" t="s">
        <v>1316</v>
      </c>
      <c r="C65" s="234" t="s">
        <v>571</v>
      </c>
      <c r="D65" s="234"/>
      <c r="E65" s="222"/>
    </row>
    <row r="66" spans="1:5">
      <c r="A66" s="235" t="s">
        <v>962</v>
      </c>
      <c r="B66" s="224" t="s">
        <v>559</v>
      </c>
      <c r="C66" s="236"/>
      <c r="D66" s="236"/>
      <c r="E66" s="225"/>
    </row>
    <row r="67" spans="1:5" ht="25.5" outlineLevel="1">
      <c r="A67" s="233" t="s">
        <v>963</v>
      </c>
      <c r="B67" s="221" t="s">
        <v>1319</v>
      </c>
      <c r="C67" s="220"/>
      <c r="D67" s="228"/>
      <c r="E67" s="222"/>
    </row>
    <row r="68" spans="1:5" ht="14.25" outlineLevel="1">
      <c r="A68" s="233" t="s">
        <v>964</v>
      </c>
      <c r="B68" s="221" t="s">
        <v>74</v>
      </c>
      <c r="C68" s="228" t="s">
        <v>571</v>
      </c>
      <c r="D68" s="228"/>
      <c r="E68" s="222"/>
    </row>
    <row r="69" spans="1:5" ht="14.25" outlineLevel="1">
      <c r="A69" s="233" t="s">
        <v>965</v>
      </c>
      <c r="B69" s="221" t="s">
        <v>73</v>
      </c>
      <c r="C69" s="228" t="s">
        <v>571</v>
      </c>
      <c r="D69" s="228"/>
      <c r="E69" s="222"/>
    </row>
    <row r="70" spans="1:5" ht="14.25" outlineLevel="1">
      <c r="A70" s="233" t="s">
        <v>966</v>
      </c>
      <c r="B70" s="221" t="s">
        <v>602</v>
      </c>
      <c r="C70" s="228" t="s">
        <v>571</v>
      </c>
      <c r="D70" s="228"/>
      <c r="E70" s="222"/>
    </row>
    <row r="71" spans="1:5" ht="14.25" outlineLevel="1">
      <c r="A71" s="233" t="s">
        <v>967</v>
      </c>
      <c r="B71" s="221" t="s">
        <v>603</v>
      </c>
      <c r="C71" s="228" t="s">
        <v>571</v>
      </c>
      <c r="D71" s="228"/>
      <c r="E71" s="222"/>
    </row>
    <row r="72" spans="1:5" ht="14.25" outlineLevel="1">
      <c r="A72" s="233" t="s">
        <v>968</v>
      </c>
      <c r="B72" s="223" t="s">
        <v>1317</v>
      </c>
      <c r="C72" s="228" t="s">
        <v>571</v>
      </c>
      <c r="D72" s="228"/>
      <c r="E72" s="222"/>
    </row>
    <row r="73" spans="1:5" ht="14.25" outlineLevel="1">
      <c r="A73" s="233" t="s">
        <v>969</v>
      </c>
      <c r="B73" s="221" t="s">
        <v>604</v>
      </c>
      <c r="C73" s="228" t="s">
        <v>571</v>
      </c>
      <c r="D73" s="228"/>
      <c r="E73" s="222"/>
    </row>
    <row r="74" spans="1:5" ht="14.25" outlineLevel="1">
      <c r="A74" s="233" t="s">
        <v>970</v>
      </c>
      <c r="B74" s="221" t="s">
        <v>72</v>
      </c>
      <c r="C74" s="228" t="s">
        <v>571</v>
      </c>
      <c r="D74" s="228"/>
      <c r="E74" s="222"/>
    </row>
    <row r="75" spans="1:5" ht="14.25" outlineLevel="1">
      <c r="A75" s="233" t="s">
        <v>971</v>
      </c>
      <c r="B75" s="237" t="s">
        <v>1318</v>
      </c>
      <c r="C75" s="229" t="s">
        <v>571</v>
      </c>
      <c r="D75" s="228"/>
      <c r="E75" s="222"/>
    </row>
    <row r="76" spans="1:5">
      <c r="A76" s="235" t="s">
        <v>972</v>
      </c>
      <c r="B76" s="224" t="s">
        <v>565</v>
      </c>
      <c r="C76" s="236"/>
      <c r="D76" s="236"/>
      <c r="E76" s="225"/>
    </row>
    <row r="77" spans="1:5" ht="25.5" outlineLevel="1">
      <c r="A77" s="233" t="s">
        <v>973</v>
      </c>
      <c r="B77" s="217" t="s">
        <v>578</v>
      </c>
      <c r="C77" s="234" t="s">
        <v>573</v>
      </c>
      <c r="D77" s="234"/>
      <c r="E77" s="222"/>
    </row>
    <row r="78" spans="1:5" ht="38.25" outlineLevel="1">
      <c r="A78" s="233" t="s">
        <v>974</v>
      </c>
      <c r="B78" s="217" t="s">
        <v>690</v>
      </c>
      <c r="C78" s="234" t="s">
        <v>571</v>
      </c>
      <c r="D78" s="234"/>
      <c r="E78" s="222"/>
    </row>
    <row r="79" spans="1:5" ht="14.25" outlineLevel="1">
      <c r="A79" s="233" t="s">
        <v>975</v>
      </c>
      <c r="B79" s="217" t="s">
        <v>566</v>
      </c>
      <c r="C79" s="234" t="s">
        <v>571</v>
      </c>
      <c r="D79" s="234"/>
      <c r="E79" s="222"/>
    </row>
    <row r="80" spans="1:5" ht="25.5" outlineLevel="1">
      <c r="A80" s="233" t="s">
        <v>976</v>
      </c>
      <c r="B80" s="217" t="s">
        <v>650</v>
      </c>
      <c r="C80" s="234" t="s">
        <v>571</v>
      </c>
      <c r="D80" s="234"/>
      <c r="E80" s="222"/>
    </row>
    <row r="81" spans="1:5" ht="14.25" outlineLevel="1">
      <c r="A81" s="233" t="s">
        <v>977</v>
      </c>
      <c r="B81" s="217" t="s">
        <v>567</v>
      </c>
      <c r="C81" s="234" t="s">
        <v>571</v>
      </c>
      <c r="D81" s="234"/>
      <c r="E81" s="222"/>
    </row>
    <row r="82" spans="1:5" ht="25.5" outlineLevel="1">
      <c r="A82" s="233" t="s">
        <v>978</v>
      </c>
      <c r="B82" s="217" t="s">
        <v>590</v>
      </c>
      <c r="C82" s="234" t="s">
        <v>571</v>
      </c>
      <c r="D82" s="234"/>
      <c r="E82" s="222"/>
    </row>
    <row r="83" spans="1:5" ht="14.25" outlineLevel="1">
      <c r="A83" s="233" t="s">
        <v>979</v>
      </c>
      <c r="B83" s="217" t="s">
        <v>568</v>
      </c>
      <c r="C83" s="234" t="s">
        <v>571</v>
      </c>
      <c r="D83" s="234"/>
      <c r="E83" s="222"/>
    </row>
    <row r="84" spans="1:5" ht="38.25" outlineLevel="1">
      <c r="A84" s="233" t="s">
        <v>980</v>
      </c>
      <c r="B84" s="217" t="s">
        <v>605</v>
      </c>
      <c r="C84" s="234" t="s">
        <v>571</v>
      </c>
      <c r="D84" s="234"/>
      <c r="E84" s="218"/>
    </row>
    <row r="85" spans="1:5" ht="38.25" outlineLevel="1">
      <c r="A85" s="233" t="s">
        <v>981</v>
      </c>
      <c r="B85" s="217" t="s">
        <v>819</v>
      </c>
      <c r="C85" s="234" t="s">
        <v>571</v>
      </c>
      <c r="D85" s="234"/>
      <c r="E85" s="218"/>
    </row>
    <row r="86" spans="1:5" ht="25.5" outlineLevel="1">
      <c r="A86" s="233" t="s">
        <v>982</v>
      </c>
      <c r="B86" s="217" t="s">
        <v>817</v>
      </c>
      <c r="C86" s="234" t="s">
        <v>571</v>
      </c>
      <c r="D86" s="234"/>
      <c r="E86" s="218"/>
    </row>
    <row r="87" spans="1:5" ht="25.5" outlineLevel="1">
      <c r="A87" s="233" t="s">
        <v>983</v>
      </c>
      <c r="B87" s="217" t="s">
        <v>818</v>
      </c>
      <c r="C87" s="234" t="s">
        <v>571</v>
      </c>
      <c r="D87" s="234"/>
      <c r="E87" s="218"/>
    </row>
    <row r="88" spans="1:5">
      <c r="A88" s="235" t="s">
        <v>984</v>
      </c>
      <c r="B88" s="224" t="s">
        <v>586</v>
      </c>
      <c r="C88" s="236"/>
      <c r="D88" s="236"/>
      <c r="E88" s="225"/>
    </row>
    <row r="89" spans="1:5" ht="38.25" outlineLevel="1">
      <c r="A89" s="233" t="s">
        <v>985</v>
      </c>
      <c r="B89" s="217" t="s">
        <v>986</v>
      </c>
      <c r="C89" s="234" t="s">
        <v>571</v>
      </c>
      <c r="D89" s="234"/>
      <c r="E89" s="222"/>
    </row>
    <row r="90" spans="1:5" ht="38.25" outlineLevel="1">
      <c r="A90" s="233" t="s">
        <v>987</v>
      </c>
      <c r="B90" s="217" t="s">
        <v>988</v>
      </c>
      <c r="C90" s="234" t="s">
        <v>571</v>
      </c>
      <c r="D90" s="234"/>
      <c r="E90" s="222"/>
    </row>
    <row r="91" spans="1:5" ht="25.5" outlineLevel="1">
      <c r="A91" s="233" t="s">
        <v>989</v>
      </c>
      <c r="B91" s="217" t="s">
        <v>591</v>
      </c>
      <c r="C91" s="234" t="s">
        <v>571</v>
      </c>
      <c r="D91" s="234"/>
      <c r="E91" s="218"/>
    </row>
    <row r="92" spans="1:5" ht="38.25" outlineLevel="1">
      <c r="A92" s="233" t="s">
        <v>990</v>
      </c>
      <c r="B92" s="217" t="s">
        <v>606</v>
      </c>
      <c r="C92" s="234" t="s">
        <v>571</v>
      </c>
      <c r="D92" s="234"/>
      <c r="E92" s="222"/>
    </row>
    <row r="93" spans="1:5" ht="14.25" outlineLevel="1">
      <c r="A93" s="233" t="s">
        <v>991</v>
      </c>
      <c r="B93" s="217" t="s">
        <v>593</v>
      </c>
      <c r="C93" s="234" t="s">
        <v>571</v>
      </c>
      <c r="D93" s="234"/>
      <c r="E93" s="218"/>
    </row>
    <row r="94" spans="1:5" ht="25.5" outlineLevel="1">
      <c r="A94" s="233" t="s">
        <v>992</v>
      </c>
      <c r="B94" s="217" t="s">
        <v>592</v>
      </c>
      <c r="C94" s="234" t="s">
        <v>571</v>
      </c>
      <c r="D94" s="234"/>
      <c r="E94" s="218"/>
    </row>
    <row r="95" spans="1:5">
      <c r="A95" s="235" t="s">
        <v>993</v>
      </c>
      <c r="B95" s="224" t="s">
        <v>553</v>
      </c>
      <c r="C95" s="236"/>
      <c r="D95" s="236"/>
      <c r="E95" s="225"/>
    </row>
    <row r="96" spans="1:5" ht="38.25" outlineLevel="1">
      <c r="A96" s="233" t="s">
        <v>994</v>
      </c>
      <c r="B96" s="230" t="s">
        <v>548</v>
      </c>
      <c r="C96" s="234" t="s">
        <v>571</v>
      </c>
      <c r="D96" s="234"/>
      <c r="E96" s="222"/>
    </row>
    <row r="97" spans="1:5" ht="25.5" outlineLevel="1">
      <c r="A97" s="233" t="s">
        <v>995</v>
      </c>
      <c r="B97" s="230" t="s">
        <v>691</v>
      </c>
      <c r="C97" s="234" t="s">
        <v>571</v>
      </c>
      <c r="D97" s="234"/>
      <c r="E97" s="222"/>
    </row>
    <row r="98" spans="1:5" ht="14.25" outlineLevel="1">
      <c r="A98" s="233" t="s">
        <v>996</v>
      </c>
      <c r="B98" s="230" t="s">
        <v>607</v>
      </c>
      <c r="C98" s="234" t="s">
        <v>571</v>
      </c>
      <c r="D98" s="234"/>
      <c r="E98" s="222"/>
    </row>
    <row r="99" spans="1:5" ht="25.5" outlineLevel="1">
      <c r="A99" s="233" t="s">
        <v>997</v>
      </c>
      <c r="B99" s="217" t="s">
        <v>608</v>
      </c>
      <c r="C99" s="234" t="s">
        <v>571</v>
      </c>
      <c r="D99" s="234"/>
      <c r="E99" s="222"/>
    </row>
    <row r="100" spans="1:5" ht="25.5" outlineLevel="1">
      <c r="A100" s="233" t="s">
        <v>998</v>
      </c>
      <c r="B100" s="226" t="s">
        <v>544</v>
      </c>
      <c r="C100" s="234" t="s">
        <v>571</v>
      </c>
      <c r="D100" s="234"/>
      <c r="E100" s="222"/>
    </row>
    <row r="101" spans="1:5" ht="14.25" outlineLevel="1">
      <c r="A101" s="233" t="s">
        <v>999</v>
      </c>
      <c r="B101" s="217" t="s">
        <v>609</v>
      </c>
      <c r="C101" s="234" t="s">
        <v>571</v>
      </c>
      <c r="D101" s="234"/>
      <c r="E101" s="218"/>
    </row>
    <row r="102" spans="1:5" ht="25.5" outlineLevel="1">
      <c r="A102" s="233" t="s">
        <v>1000</v>
      </c>
      <c r="B102" s="230" t="s">
        <v>594</v>
      </c>
      <c r="C102" s="234" t="s">
        <v>571</v>
      </c>
      <c r="D102" s="234"/>
      <c r="E102" s="218"/>
    </row>
    <row r="103" spans="1:5" ht="25.5" outlineLevel="1">
      <c r="A103" s="233" t="s">
        <v>1001</v>
      </c>
      <c r="B103" s="230" t="s">
        <v>595</v>
      </c>
      <c r="C103" s="234" t="s">
        <v>571</v>
      </c>
      <c r="D103" s="234"/>
      <c r="E103" s="218"/>
    </row>
    <row r="104" spans="1:5" ht="38.25" outlineLevel="1">
      <c r="A104" s="233" t="s">
        <v>1002</v>
      </c>
      <c r="B104" s="226" t="s">
        <v>1320</v>
      </c>
      <c r="C104" s="234" t="s">
        <v>571</v>
      </c>
      <c r="D104" s="234"/>
      <c r="E104" s="218"/>
    </row>
    <row r="105" spans="1:5" ht="76.5" outlineLevel="1">
      <c r="A105" s="233" t="s">
        <v>1003</v>
      </c>
      <c r="B105" s="231" t="s">
        <v>1321</v>
      </c>
      <c r="C105" s="234" t="s">
        <v>571</v>
      </c>
      <c r="D105" s="234"/>
      <c r="E105" s="218"/>
    </row>
    <row r="106" spans="1:5" ht="25.5" outlineLevel="1">
      <c r="A106" s="233" t="s">
        <v>1004</v>
      </c>
      <c r="B106" s="226" t="s">
        <v>534</v>
      </c>
      <c r="C106" s="234" t="s">
        <v>571</v>
      </c>
      <c r="D106" s="234"/>
      <c r="E106" s="218"/>
    </row>
    <row r="107" spans="1:5" ht="25.5" outlineLevel="1">
      <c r="A107" s="233" t="s">
        <v>1005</v>
      </c>
      <c r="B107" s="226" t="s">
        <v>547</v>
      </c>
      <c r="C107" s="234" t="s">
        <v>571</v>
      </c>
      <c r="D107" s="234"/>
      <c r="E107" s="222"/>
    </row>
    <row r="108" spans="1:5" ht="25.5" outlineLevel="1">
      <c r="A108" s="233" t="s">
        <v>1006</v>
      </c>
      <c r="B108" s="226" t="s">
        <v>1322</v>
      </c>
      <c r="C108" s="234" t="s">
        <v>571</v>
      </c>
      <c r="D108" s="234"/>
      <c r="E108" s="222"/>
    </row>
    <row r="109" spans="1:5" ht="25.5" outlineLevel="1">
      <c r="A109" s="233" t="s">
        <v>1007</v>
      </c>
      <c r="B109" s="226" t="s">
        <v>538</v>
      </c>
      <c r="C109" s="234" t="s">
        <v>571</v>
      </c>
      <c r="D109" s="234"/>
      <c r="E109" s="218"/>
    </row>
    <row r="110" spans="1:5" ht="25.5" outlineLevel="1">
      <c r="A110" s="233" t="s">
        <v>1008</v>
      </c>
      <c r="B110" s="226" t="s">
        <v>1323</v>
      </c>
      <c r="C110" s="234" t="s">
        <v>571</v>
      </c>
      <c r="D110" s="234"/>
      <c r="E110" s="218"/>
    </row>
    <row r="111" spans="1:5" ht="25.5" outlineLevel="1">
      <c r="A111" s="233" t="s">
        <v>1009</v>
      </c>
      <c r="B111" s="230" t="s">
        <v>545</v>
      </c>
      <c r="C111" s="234" t="s">
        <v>571</v>
      </c>
      <c r="D111" s="234"/>
      <c r="E111" s="222"/>
    </row>
    <row r="112" spans="1:5" ht="25.5" outlineLevel="1">
      <c r="A112" s="233" t="s">
        <v>1010</v>
      </c>
      <c r="B112" s="226" t="s">
        <v>546</v>
      </c>
      <c r="C112" s="234" t="s">
        <v>571</v>
      </c>
      <c r="D112" s="234"/>
      <c r="E112" s="222"/>
    </row>
    <row r="113" spans="1:5" ht="38.25" outlineLevel="1">
      <c r="A113" s="233" t="s">
        <v>1011</v>
      </c>
      <c r="B113" s="226" t="s">
        <v>543</v>
      </c>
      <c r="C113" s="234" t="s">
        <v>571</v>
      </c>
      <c r="D113" s="234"/>
      <c r="E113" s="222"/>
    </row>
    <row r="114" spans="1:5" ht="38.25" outlineLevel="1">
      <c r="A114" s="233" t="s">
        <v>1012</v>
      </c>
      <c r="B114" s="227" t="s">
        <v>837</v>
      </c>
      <c r="C114" s="234" t="s">
        <v>571</v>
      </c>
      <c r="D114" s="234"/>
      <c r="E114" s="218"/>
    </row>
    <row r="115" spans="1:5" ht="63.75" outlineLevel="1">
      <c r="A115" s="233" t="s">
        <v>1013</v>
      </c>
      <c r="B115" s="231" t="s">
        <v>821</v>
      </c>
      <c r="C115" s="234" t="s">
        <v>571</v>
      </c>
      <c r="D115" s="234"/>
      <c r="E115" s="218"/>
    </row>
    <row r="116" spans="1:5" ht="38.25" outlineLevel="1">
      <c r="A116" s="233" t="s">
        <v>1014</v>
      </c>
      <c r="B116" s="230" t="s">
        <v>541</v>
      </c>
      <c r="C116" s="234" t="s">
        <v>571</v>
      </c>
      <c r="D116" s="234"/>
      <c r="E116" s="222"/>
    </row>
    <row r="117" spans="1:5" ht="25.5" outlineLevel="1">
      <c r="A117" s="233" t="s">
        <v>1015</v>
      </c>
      <c r="B117" s="217" t="s">
        <v>530</v>
      </c>
      <c r="C117" s="234" t="s">
        <v>571</v>
      </c>
      <c r="D117" s="234"/>
      <c r="E117" s="218"/>
    </row>
    <row r="118" spans="1:5">
      <c r="A118" s="235" t="s">
        <v>1016</v>
      </c>
      <c r="B118" s="224" t="s">
        <v>649</v>
      </c>
      <c r="C118" s="236"/>
      <c r="D118" s="236"/>
      <c r="E118" s="225"/>
    </row>
    <row r="119" spans="1:5" ht="38.25" outlineLevel="1">
      <c r="A119" s="233" t="s">
        <v>1017</v>
      </c>
      <c r="B119" s="221" t="s">
        <v>1356</v>
      </c>
      <c r="C119" s="234" t="s">
        <v>571</v>
      </c>
      <c r="D119" s="234"/>
      <c r="E119" s="222"/>
    </row>
    <row r="120" spans="1:5" ht="38.25" outlineLevel="1">
      <c r="A120" s="233" t="s">
        <v>1018</v>
      </c>
      <c r="B120" s="221" t="s">
        <v>1357</v>
      </c>
      <c r="C120" s="234" t="s">
        <v>571</v>
      </c>
      <c r="D120" s="234"/>
      <c r="E120" s="222"/>
    </row>
    <row r="121" spans="1:5" ht="38.25" outlineLevel="1">
      <c r="A121" s="233" t="s">
        <v>1019</v>
      </c>
      <c r="B121" s="217" t="s">
        <v>1358</v>
      </c>
      <c r="C121" s="234" t="s">
        <v>571</v>
      </c>
      <c r="D121" s="234"/>
      <c r="E121" s="222"/>
    </row>
    <row r="122" spans="1:5" ht="38.25" outlineLevel="1">
      <c r="A122" s="233" t="s">
        <v>1020</v>
      </c>
      <c r="B122" s="220" t="s">
        <v>1324</v>
      </c>
      <c r="C122" s="234"/>
      <c r="D122" s="234"/>
      <c r="E122" s="218"/>
    </row>
    <row r="123" spans="1:5" ht="25.5" outlineLevel="1">
      <c r="A123" s="233" t="s">
        <v>1021</v>
      </c>
      <c r="B123" s="220" t="s">
        <v>1325</v>
      </c>
      <c r="C123" s="234"/>
      <c r="D123" s="234"/>
      <c r="E123" s="218"/>
    </row>
    <row r="124" spans="1:5" ht="51" outlineLevel="1">
      <c r="A124" s="233" t="s">
        <v>1022</v>
      </c>
      <c r="B124" s="220" t="s">
        <v>1326</v>
      </c>
      <c r="C124" s="234"/>
      <c r="D124" s="234"/>
      <c r="E124" s="218"/>
    </row>
    <row r="125" spans="1:5" ht="63.75" outlineLevel="1">
      <c r="A125" s="233" t="s">
        <v>1023</v>
      </c>
      <c r="B125" s="220" t="s">
        <v>1024</v>
      </c>
      <c r="C125" s="234"/>
      <c r="D125" s="234"/>
      <c r="E125" s="222"/>
    </row>
    <row r="126" spans="1:5" ht="25.5" outlineLevel="1">
      <c r="A126" s="233" t="s">
        <v>1025</v>
      </c>
      <c r="B126" s="220" t="s">
        <v>1327</v>
      </c>
      <c r="C126" s="234"/>
      <c r="D126" s="234"/>
      <c r="E126" s="222"/>
    </row>
    <row r="127" spans="1:5" ht="25.5" outlineLevel="1">
      <c r="A127" s="233" t="s">
        <v>1026</v>
      </c>
      <c r="B127" s="220" t="s">
        <v>1328</v>
      </c>
      <c r="C127" s="234"/>
      <c r="D127" s="234"/>
      <c r="E127" s="222"/>
    </row>
    <row r="128" spans="1:5" ht="51" outlineLevel="1">
      <c r="A128" s="233" t="s">
        <v>1027</v>
      </c>
      <c r="B128" s="221" t="s">
        <v>1329</v>
      </c>
      <c r="C128" s="234" t="s">
        <v>571</v>
      </c>
      <c r="D128" s="234"/>
      <c r="E128" s="222"/>
    </row>
    <row r="129" spans="1:5" ht="25.5" outlineLevel="1">
      <c r="A129" s="233" t="s">
        <v>1028</v>
      </c>
      <c r="B129" s="232" t="s">
        <v>1330</v>
      </c>
      <c r="C129" s="234" t="s">
        <v>571</v>
      </c>
      <c r="D129" s="234"/>
      <c r="E129" s="222"/>
    </row>
    <row r="130" spans="1:5" ht="25.5" outlineLevel="1">
      <c r="A130" s="233" t="s">
        <v>1029</v>
      </c>
      <c r="B130" s="232" t="s">
        <v>1030</v>
      </c>
      <c r="C130" s="234" t="s">
        <v>571</v>
      </c>
      <c r="D130" s="234"/>
      <c r="E130" s="222"/>
    </row>
    <row r="131" spans="1:5" ht="25.5" outlineLevel="1">
      <c r="A131" s="233" t="s">
        <v>1031</v>
      </c>
      <c r="B131" s="232" t="s">
        <v>1032</v>
      </c>
      <c r="C131" s="234" t="s">
        <v>571</v>
      </c>
      <c r="D131" s="234"/>
      <c r="E131" s="222"/>
    </row>
    <row r="132" spans="1:5" ht="51" outlineLevel="1">
      <c r="A132" s="233" t="s">
        <v>1033</v>
      </c>
      <c r="B132" s="220" t="s">
        <v>1331</v>
      </c>
      <c r="C132" s="234" t="s">
        <v>571</v>
      </c>
      <c r="D132" s="234"/>
      <c r="E132" s="222"/>
    </row>
    <row r="133" spans="1:5" ht="51" outlineLevel="1">
      <c r="A133" s="233" t="s">
        <v>1034</v>
      </c>
      <c r="B133" s="220" t="s">
        <v>1332</v>
      </c>
      <c r="C133" s="234" t="s">
        <v>571</v>
      </c>
      <c r="D133" s="234"/>
      <c r="E133" s="222"/>
    </row>
    <row r="134" spans="1:5" ht="38.25" outlineLevel="1">
      <c r="A134" s="233" t="s">
        <v>1035</v>
      </c>
      <c r="B134" s="221" t="s">
        <v>610</v>
      </c>
      <c r="C134" s="234" t="s">
        <v>571</v>
      </c>
      <c r="D134" s="234"/>
      <c r="E134" s="222"/>
    </row>
    <row r="135" spans="1:5" ht="25.5" outlineLevel="1">
      <c r="A135" s="233" t="s">
        <v>1036</v>
      </c>
      <c r="B135" s="221" t="s">
        <v>611</v>
      </c>
      <c r="C135" s="234" t="s">
        <v>571</v>
      </c>
      <c r="D135" s="234"/>
      <c r="E135" s="222"/>
    </row>
    <row r="136" spans="1:5">
      <c r="A136" s="235" t="s">
        <v>1037</v>
      </c>
      <c r="B136" s="224" t="s">
        <v>637</v>
      </c>
      <c r="C136" s="236"/>
      <c r="D136" s="236"/>
      <c r="E136" s="225"/>
    </row>
    <row r="137" spans="1:5" ht="25.5" outlineLevel="1">
      <c r="A137" s="233" t="s">
        <v>1038</v>
      </c>
      <c r="B137" s="221" t="s">
        <v>638</v>
      </c>
      <c r="C137" s="234"/>
      <c r="D137" s="234"/>
      <c r="E137" s="218"/>
    </row>
    <row r="138" spans="1:5" ht="14.25" outlineLevel="1">
      <c r="A138" s="233" t="s">
        <v>1039</v>
      </c>
      <c r="B138" s="223" t="s">
        <v>1333</v>
      </c>
      <c r="C138" s="234" t="s">
        <v>571</v>
      </c>
      <c r="D138" s="234"/>
      <c r="E138" s="222"/>
    </row>
    <row r="139" spans="1:5" ht="14.25" outlineLevel="1">
      <c r="A139" s="233" t="s">
        <v>1040</v>
      </c>
      <c r="B139" s="223" t="s">
        <v>1342</v>
      </c>
      <c r="C139" s="234" t="s">
        <v>571</v>
      </c>
      <c r="D139" s="234"/>
      <c r="E139" s="222"/>
    </row>
    <row r="140" spans="1:5" ht="14.25" outlineLevel="1">
      <c r="A140" s="233" t="s">
        <v>1041</v>
      </c>
      <c r="B140" s="223" t="s">
        <v>1334</v>
      </c>
      <c r="C140" s="234" t="s">
        <v>571</v>
      </c>
      <c r="D140" s="234"/>
      <c r="E140" s="222"/>
    </row>
    <row r="141" spans="1:5" ht="14.25" outlineLevel="1">
      <c r="A141" s="233" t="s">
        <v>1042</v>
      </c>
      <c r="B141" s="223" t="s">
        <v>725</v>
      </c>
      <c r="C141" s="234" t="s">
        <v>571</v>
      </c>
      <c r="D141" s="234"/>
      <c r="E141" s="222"/>
    </row>
    <row r="142" spans="1:5" ht="14.25" outlineLevel="1">
      <c r="A142" s="233" t="s">
        <v>1043</v>
      </c>
      <c r="B142" s="223" t="s">
        <v>612</v>
      </c>
      <c r="C142" s="234" t="s">
        <v>571</v>
      </c>
      <c r="D142" s="234"/>
      <c r="E142" s="222"/>
    </row>
    <row r="143" spans="1:5" ht="14.25" outlineLevel="1">
      <c r="A143" s="233" t="s">
        <v>1044</v>
      </c>
      <c r="B143" s="223" t="s">
        <v>1335</v>
      </c>
      <c r="C143" s="234" t="s">
        <v>571</v>
      </c>
      <c r="D143" s="234"/>
      <c r="E143" s="222"/>
    </row>
    <row r="144" spans="1:5" ht="14.25" outlineLevel="1">
      <c r="A144" s="233" t="s">
        <v>1045</v>
      </c>
      <c r="B144" s="223" t="s">
        <v>70</v>
      </c>
      <c r="C144" s="234" t="s">
        <v>571</v>
      </c>
      <c r="D144" s="234"/>
      <c r="E144" s="222"/>
    </row>
    <row r="145" spans="1:6" ht="14.25" outlineLevel="1">
      <c r="A145" s="233" t="s">
        <v>1046</v>
      </c>
      <c r="B145" s="223" t="s">
        <v>1336</v>
      </c>
      <c r="C145" s="234" t="s">
        <v>571</v>
      </c>
      <c r="D145" s="234"/>
      <c r="E145" s="222"/>
    </row>
    <row r="146" spans="1:6" ht="14.25" outlineLevel="1">
      <c r="A146" s="233" t="s">
        <v>1047</v>
      </c>
      <c r="B146" s="223" t="s">
        <v>1337</v>
      </c>
      <c r="C146" s="234" t="s">
        <v>571</v>
      </c>
      <c r="D146" s="234"/>
      <c r="E146" s="222"/>
    </row>
    <row r="147" spans="1:6" ht="14.25" outlineLevel="1">
      <c r="A147" s="233" t="s">
        <v>1048</v>
      </c>
      <c r="B147" s="223" t="s">
        <v>1338</v>
      </c>
      <c r="C147" s="234" t="s">
        <v>571</v>
      </c>
      <c r="D147" s="234"/>
      <c r="E147" s="222"/>
    </row>
    <row r="148" spans="1:6" ht="25.5" outlineLevel="1">
      <c r="A148" s="233" t="s">
        <v>1049</v>
      </c>
      <c r="B148" s="221" t="s">
        <v>1339</v>
      </c>
      <c r="C148" s="234" t="s">
        <v>571</v>
      </c>
      <c r="D148" s="234"/>
      <c r="E148" s="222"/>
    </row>
    <row r="149" spans="1:6" ht="25.5" outlineLevel="1">
      <c r="A149" s="233" t="s">
        <v>1050</v>
      </c>
      <c r="B149" s="221" t="s">
        <v>1340</v>
      </c>
      <c r="C149" s="234" t="s">
        <v>573</v>
      </c>
      <c r="D149" s="234"/>
      <c r="E149" s="233"/>
    </row>
    <row r="150" spans="1:6" ht="63.75" outlineLevel="1">
      <c r="A150" s="233" t="s">
        <v>1051</v>
      </c>
      <c r="B150" s="221" t="s">
        <v>640</v>
      </c>
      <c r="C150" s="234" t="s">
        <v>571</v>
      </c>
      <c r="D150" s="234"/>
      <c r="E150" s="218"/>
    </row>
    <row r="151" spans="1:6" ht="25.5" outlineLevel="1">
      <c r="A151" s="233" t="s">
        <v>1052</v>
      </c>
      <c r="B151" s="221" t="s">
        <v>1341</v>
      </c>
      <c r="C151" s="234" t="s">
        <v>571</v>
      </c>
      <c r="D151" s="234"/>
      <c r="E151" s="222"/>
    </row>
    <row r="152" spans="1:6" ht="114.75" outlineLevel="1">
      <c r="A152" s="233" t="s">
        <v>1053</v>
      </c>
      <c r="B152" s="221" t="s">
        <v>1343</v>
      </c>
      <c r="C152" s="234" t="s">
        <v>571</v>
      </c>
      <c r="D152" s="234"/>
      <c r="E152" s="233"/>
      <c r="F152" s="201"/>
    </row>
    <row r="153" spans="1:6" ht="25.5" outlineLevel="1">
      <c r="A153" s="233" t="s">
        <v>1054</v>
      </c>
      <c r="B153" s="221" t="s">
        <v>641</v>
      </c>
      <c r="C153" s="234" t="s">
        <v>571</v>
      </c>
      <c r="D153" s="234"/>
      <c r="E153" s="218"/>
    </row>
    <row r="154" spans="1:6" ht="25.5" outlineLevel="1">
      <c r="A154" s="233" t="s">
        <v>1055</v>
      </c>
      <c r="B154" s="221" t="s">
        <v>642</v>
      </c>
      <c r="C154" s="234" t="s">
        <v>571</v>
      </c>
      <c r="D154" s="234"/>
      <c r="E154" s="218"/>
    </row>
    <row r="155" spans="1:6" ht="25.5" outlineLevel="1">
      <c r="A155" s="233" t="s">
        <v>1056</v>
      </c>
      <c r="B155" s="221" t="s">
        <v>639</v>
      </c>
      <c r="C155" s="234" t="s">
        <v>573</v>
      </c>
      <c r="D155" s="234"/>
      <c r="E155" s="218"/>
    </row>
    <row r="156" spans="1:6" ht="25.5" outlineLevel="1">
      <c r="A156" s="233" t="s">
        <v>1057</v>
      </c>
      <c r="B156" s="221" t="s">
        <v>643</v>
      </c>
      <c r="C156" s="234" t="s">
        <v>571</v>
      </c>
      <c r="D156" s="234"/>
      <c r="E156" s="218"/>
    </row>
    <row r="157" spans="1:6">
      <c r="A157" s="235" t="s">
        <v>1058</v>
      </c>
      <c r="B157" s="224" t="s">
        <v>552</v>
      </c>
      <c r="C157" s="236"/>
      <c r="D157" s="236"/>
      <c r="E157" s="225"/>
    </row>
    <row r="158" spans="1:6" ht="63.75" outlineLevel="1">
      <c r="A158" s="217" t="s">
        <v>1059</v>
      </c>
      <c r="B158" s="230" t="s">
        <v>838</v>
      </c>
      <c r="C158" s="234" t="s">
        <v>571</v>
      </c>
      <c r="D158" s="234"/>
      <c r="E158" s="222"/>
    </row>
    <row r="159" spans="1:6" ht="25.5" outlineLevel="1">
      <c r="A159" s="217" t="s">
        <v>1060</v>
      </c>
      <c r="B159" s="221" t="s">
        <v>613</v>
      </c>
      <c r="C159" s="234" t="s">
        <v>571</v>
      </c>
      <c r="D159" s="234"/>
      <c r="E159" s="222"/>
    </row>
    <row r="160" spans="1:6" ht="25.5" outlineLevel="1">
      <c r="A160" s="217" t="s">
        <v>1061</v>
      </c>
      <c r="B160" s="230" t="s">
        <v>614</v>
      </c>
      <c r="C160" s="234" t="s">
        <v>571</v>
      </c>
      <c r="D160" s="234"/>
      <c r="E160" s="222"/>
    </row>
    <row r="161" spans="1:5" ht="51" outlineLevel="1">
      <c r="A161" s="217" t="s">
        <v>1062</v>
      </c>
      <c r="B161" s="221" t="s">
        <v>615</v>
      </c>
      <c r="C161" s="234" t="s">
        <v>571</v>
      </c>
      <c r="D161" s="234"/>
      <c r="E161" s="222"/>
    </row>
    <row r="162" spans="1:5" ht="38.25" outlineLevel="1">
      <c r="A162" s="217" t="s">
        <v>1063</v>
      </c>
      <c r="B162" s="230" t="s">
        <v>1344</v>
      </c>
      <c r="C162" s="234" t="s">
        <v>571</v>
      </c>
      <c r="D162" s="234"/>
      <c r="E162" s="222"/>
    </row>
    <row r="163" spans="1:5" ht="25.5" outlineLevel="1">
      <c r="A163" s="217" t="s">
        <v>1064</v>
      </c>
      <c r="B163" s="221" t="s">
        <v>616</v>
      </c>
      <c r="C163" s="234" t="s">
        <v>571</v>
      </c>
      <c r="D163" s="234"/>
      <c r="E163" s="222"/>
    </row>
    <row r="164" spans="1:5" ht="25.5" outlineLevel="1">
      <c r="A164" s="217" t="s">
        <v>1065</v>
      </c>
      <c r="B164" s="221" t="s">
        <v>617</v>
      </c>
      <c r="C164" s="234" t="s">
        <v>571</v>
      </c>
      <c r="D164" s="234"/>
      <c r="E164" s="222"/>
    </row>
    <row r="165" spans="1:5" ht="25.5" outlineLevel="1">
      <c r="A165" s="217" t="s">
        <v>1066</v>
      </c>
      <c r="B165" s="230" t="s">
        <v>542</v>
      </c>
      <c r="C165" s="234" t="s">
        <v>571</v>
      </c>
      <c r="D165" s="234"/>
      <c r="E165" s="222"/>
    </row>
    <row r="166" spans="1:5" ht="25.5" outlineLevel="1">
      <c r="A166" s="217" t="s">
        <v>1067</v>
      </c>
      <c r="B166" s="230" t="s">
        <v>618</v>
      </c>
      <c r="C166" s="234" t="s">
        <v>571</v>
      </c>
      <c r="D166" s="234"/>
      <c r="E166" s="222"/>
    </row>
    <row r="167" spans="1:5" ht="25.5" outlineLevel="1">
      <c r="A167" s="217" t="s">
        <v>1068</v>
      </c>
      <c r="B167" s="230" t="s">
        <v>619</v>
      </c>
      <c r="C167" s="234" t="s">
        <v>571</v>
      </c>
      <c r="D167" s="234"/>
      <c r="E167" s="222"/>
    </row>
    <row r="168" spans="1:5">
      <c r="A168" s="235" t="s">
        <v>322</v>
      </c>
      <c r="B168" s="224" t="s">
        <v>551</v>
      </c>
      <c r="C168" s="236"/>
      <c r="D168" s="236"/>
      <c r="E168" s="225"/>
    </row>
    <row r="169" spans="1:5">
      <c r="A169" s="235" t="s">
        <v>1069</v>
      </c>
      <c r="B169" s="224" t="s">
        <v>556</v>
      </c>
      <c r="C169" s="236"/>
      <c r="D169" s="236"/>
      <c r="E169" s="225"/>
    </row>
    <row r="170" spans="1:5" ht="14.25" outlineLevel="1">
      <c r="A170" s="233" t="s">
        <v>1070</v>
      </c>
      <c r="B170" s="233" t="s">
        <v>582</v>
      </c>
      <c r="C170" s="234" t="s">
        <v>571</v>
      </c>
      <c r="D170" s="234"/>
      <c r="E170" s="222"/>
    </row>
    <row r="171" spans="1:5" ht="14.25" outlineLevel="1">
      <c r="A171" s="233" t="s">
        <v>1071</v>
      </c>
      <c r="B171" s="233" t="s">
        <v>579</v>
      </c>
      <c r="C171" s="234" t="s">
        <v>571</v>
      </c>
      <c r="D171" s="234"/>
      <c r="E171" s="222"/>
    </row>
    <row r="172" spans="1:5" ht="25.5" outlineLevel="1">
      <c r="A172" s="233" t="s">
        <v>1072</v>
      </c>
      <c r="B172" s="233" t="s">
        <v>580</v>
      </c>
      <c r="C172" s="234" t="s">
        <v>571</v>
      </c>
      <c r="D172" s="234"/>
      <c r="E172" s="222"/>
    </row>
    <row r="173" spans="1:5" ht="14.25" outlineLevel="1">
      <c r="A173" s="233" t="s">
        <v>1073</v>
      </c>
      <c r="B173" s="233" t="s">
        <v>581</v>
      </c>
      <c r="C173" s="234" t="s">
        <v>571</v>
      </c>
      <c r="D173" s="234"/>
      <c r="E173" s="222"/>
    </row>
    <row r="174" spans="1:5" ht="14.25" outlineLevel="1">
      <c r="A174" s="233" t="s">
        <v>1074</v>
      </c>
      <c r="B174" s="217" t="s">
        <v>655</v>
      </c>
      <c r="C174" s="234" t="s">
        <v>571</v>
      </c>
      <c r="D174" s="234"/>
      <c r="E174" s="222"/>
    </row>
    <row r="175" spans="1:5" ht="14.25" outlineLevel="1">
      <c r="A175" s="233" t="s">
        <v>1075</v>
      </c>
      <c r="B175" s="233" t="s">
        <v>651</v>
      </c>
      <c r="C175" s="234" t="s">
        <v>571</v>
      </c>
      <c r="D175" s="234"/>
      <c r="E175" s="222"/>
    </row>
    <row r="176" spans="1:5" ht="14.25" outlineLevel="1">
      <c r="A176" s="233" t="s">
        <v>1076</v>
      </c>
      <c r="B176" s="233" t="s">
        <v>652</v>
      </c>
      <c r="C176" s="234" t="s">
        <v>571</v>
      </c>
      <c r="D176" s="234"/>
      <c r="E176" s="222"/>
    </row>
    <row r="177" spans="1:5" ht="25.5" outlineLevel="1">
      <c r="A177" s="233" t="s">
        <v>1077</v>
      </c>
      <c r="B177" s="233" t="s">
        <v>654</v>
      </c>
      <c r="C177" s="234" t="s">
        <v>571</v>
      </c>
      <c r="D177" s="234"/>
      <c r="E177" s="222"/>
    </row>
    <row r="178" spans="1:5" ht="14.25" outlineLevel="1">
      <c r="A178" s="233" t="s">
        <v>1078</v>
      </c>
      <c r="B178" s="233" t="s">
        <v>2454</v>
      </c>
      <c r="C178" s="234" t="s">
        <v>571</v>
      </c>
      <c r="D178" s="234"/>
      <c r="E178" s="222"/>
    </row>
    <row r="179" spans="1:5" ht="14.25" outlineLevel="1">
      <c r="A179" s="233" t="s">
        <v>1079</v>
      </c>
      <c r="B179" s="233" t="s">
        <v>620</v>
      </c>
      <c r="C179" s="234" t="s">
        <v>571</v>
      </c>
      <c r="D179" s="234"/>
      <c r="E179" s="222"/>
    </row>
    <row r="180" spans="1:5" ht="14.25" outlineLevel="1">
      <c r="A180" s="233" t="s">
        <v>1080</v>
      </c>
      <c r="B180" s="233" t="s">
        <v>2455</v>
      </c>
      <c r="C180" s="234" t="s">
        <v>571</v>
      </c>
      <c r="D180" s="234"/>
      <c r="E180" s="222"/>
    </row>
    <row r="181" spans="1:5" ht="14.25" outlineLevel="1">
      <c r="A181" s="233" t="s">
        <v>1081</v>
      </c>
      <c r="B181" s="233" t="s">
        <v>621</v>
      </c>
      <c r="C181" s="234" t="s">
        <v>571</v>
      </c>
      <c r="D181" s="234"/>
      <c r="E181" s="222"/>
    </row>
    <row r="182" spans="1:5" ht="14.25" outlineLevel="1">
      <c r="A182" s="233" t="s">
        <v>1082</v>
      </c>
      <c r="B182" s="233" t="s">
        <v>741</v>
      </c>
      <c r="C182" s="234" t="s">
        <v>571</v>
      </c>
      <c r="D182" s="234"/>
      <c r="E182" s="222"/>
    </row>
    <row r="183" spans="1:5" ht="14.25" outlineLevel="1">
      <c r="A183" s="233" t="s">
        <v>1083</v>
      </c>
      <c r="B183" s="233" t="s">
        <v>742</v>
      </c>
      <c r="C183" s="234" t="s">
        <v>571</v>
      </c>
      <c r="D183" s="234"/>
      <c r="E183" s="222"/>
    </row>
    <row r="184" spans="1:5" ht="14.25" outlineLevel="1">
      <c r="A184" s="233"/>
      <c r="B184" s="233" t="s">
        <v>2459</v>
      </c>
      <c r="C184" s="234" t="s">
        <v>571</v>
      </c>
      <c r="D184" s="234"/>
      <c r="E184" s="222"/>
    </row>
    <row r="185" spans="1:5" ht="25.5" outlineLevel="1">
      <c r="A185" s="233"/>
      <c r="B185" s="233" t="s">
        <v>2460</v>
      </c>
      <c r="C185" s="234"/>
      <c r="D185" s="234"/>
      <c r="E185" s="222"/>
    </row>
    <row r="186" spans="1:5" ht="14.25" outlineLevel="1">
      <c r="A186" s="233"/>
      <c r="B186" s="233"/>
      <c r="C186" s="234"/>
      <c r="D186" s="234"/>
      <c r="E186" s="222"/>
    </row>
    <row r="187" spans="1:5" ht="25.5" outlineLevel="1">
      <c r="A187" s="233" t="s">
        <v>1084</v>
      </c>
      <c r="B187" s="233" t="s">
        <v>653</v>
      </c>
      <c r="C187" s="234" t="s">
        <v>571</v>
      </c>
      <c r="D187" s="234"/>
      <c r="E187" s="222"/>
    </row>
    <row r="188" spans="1:5">
      <c r="A188" s="235" t="s">
        <v>1085</v>
      </c>
      <c r="B188" s="224" t="s">
        <v>583</v>
      </c>
      <c r="C188" s="236"/>
      <c r="D188" s="236"/>
      <c r="E188" s="225"/>
    </row>
    <row r="189" spans="1:5" ht="25.5" outlineLevel="1">
      <c r="A189" s="233" t="s">
        <v>1086</v>
      </c>
      <c r="B189" s="221" t="s">
        <v>1345</v>
      </c>
      <c r="C189" s="234" t="s">
        <v>571</v>
      </c>
      <c r="D189" s="234"/>
      <c r="E189" s="222"/>
    </row>
    <row r="190" spans="1:5" ht="25.5" outlineLevel="1">
      <c r="A190" s="233" t="s">
        <v>1087</v>
      </c>
      <c r="B190" s="221" t="s">
        <v>743</v>
      </c>
      <c r="C190" s="234" t="s">
        <v>571</v>
      </c>
      <c r="D190" s="234"/>
      <c r="E190" s="222"/>
    </row>
    <row r="191" spans="1:5">
      <c r="A191" s="235" t="s">
        <v>1088</v>
      </c>
      <c r="B191" s="224" t="s">
        <v>557</v>
      </c>
      <c r="C191" s="236"/>
      <c r="D191" s="236"/>
      <c r="E191" s="225"/>
    </row>
    <row r="192" spans="1:5" s="127" customFormat="1" ht="14.25" outlineLevel="1">
      <c r="A192" s="233" t="s">
        <v>1089</v>
      </c>
      <c r="B192" s="221" t="s">
        <v>331</v>
      </c>
      <c r="C192" s="234" t="s">
        <v>571</v>
      </c>
      <c r="D192" s="234"/>
      <c r="E192" s="222"/>
    </row>
    <row r="193" spans="1:5" s="127" customFormat="1" ht="14.25" outlineLevel="1">
      <c r="A193" s="233" t="s">
        <v>1090</v>
      </c>
      <c r="B193" s="221" t="s">
        <v>585</v>
      </c>
      <c r="C193" s="234"/>
      <c r="D193" s="234"/>
      <c r="E193" s="222"/>
    </row>
    <row r="194" spans="1:5" s="127" customFormat="1" ht="14.25" outlineLevel="1">
      <c r="A194" s="233" t="s">
        <v>1091</v>
      </c>
      <c r="B194" s="221" t="s">
        <v>71</v>
      </c>
      <c r="C194" s="234" t="s">
        <v>571</v>
      </c>
      <c r="D194" s="234"/>
      <c r="E194" s="222"/>
    </row>
    <row r="195" spans="1:5" s="127" customFormat="1" ht="14.25" outlineLevel="1">
      <c r="A195" s="233" t="s">
        <v>1092</v>
      </c>
      <c r="B195" s="223" t="s">
        <v>1346</v>
      </c>
      <c r="C195" s="234" t="s">
        <v>571</v>
      </c>
      <c r="D195" s="234"/>
      <c r="E195" s="222"/>
    </row>
    <row r="196" spans="1:5" s="127" customFormat="1" ht="14.25" outlineLevel="1">
      <c r="A196" s="233" t="s">
        <v>1093</v>
      </c>
      <c r="B196" s="223" t="s">
        <v>1334</v>
      </c>
      <c r="C196" s="234" t="s">
        <v>571</v>
      </c>
      <c r="D196" s="234"/>
      <c r="E196" s="222"/>
    </row>
    <row r="197" spans="1:5" s="127" customFormat="1" ht="14.25" outlineLevel="1">
      <c r="A197" s="233" t="s">
        <v>1094</v>
      </c>
      <c r="B197" s="223" t="s">
        <v>70</v>
      </c>
      <c r="C197" s="234" t="s">
        <v>571</v>
      </c>
      <c r="D197" s="234"/>
      <c r="E197" s="222"/>
    </row>
    <row r="198" spans="1:5" s="127" customFormat="1" ht="14.25" outlineLevel="1">
      <c r="A198" s="233" t="s">
        <v>1095</v>
      </c>
      <c r="B198" s="221" t="s">
        <v>692</v>
      </c>
      <c r="C198" s="234" t="s">
        <v>571</v>
      </c>
      <c r="D198" s="234"/>
      <c r="E198" s="222"/>
    </row>
    <row r="199" spans="1:5" s="127" customFormat="1" ht="14.25" outlineLevel="1">
      <c r="A199" s="233" t="s">
        <v>1096</v>
      </c>
      <c r="B199" s="223" t="s">
        <v>1347</v>
      </c>
      <c r="C199" s="234" t="s">
        <v>571</v>
      </c>
      <c r="D199" s="234"/>
      <c r="E199" s="222"/>
    </row>
    <row r="200" spans="1:5" s="127" customFormat="1" ht="14.25" outlineLevel="1">
      <c r="A200" s="233" t="s">
        <v>1097</v>
      </c>
      <c r="B200" s="223" t="s">
        <v>1335</v>
      </c>
      <c r="C200" s="234" t="s">
        <v>571</v>
      </c>
      <c r="D200" s="234"/>
      <c r="E200" s="222"/>
    </row>
    <row r="201" spans="1:5" s="127" customFormat="1" ht="14.25" outlineLevel="1">
      <c r="A201" s="233" t="s">
        <v>1098</v>
      </c>
      <c r="B201" s="223" t="s">
        <v>1348</v>
      </c>
      <c r="C201" s="234" t="s">
        <v>571</v>
      </c>
      <c r="D201" s="234"/>
      <c r="E201" s="222"/>
    </row>
    <row r="202" spans="1:5" s="127" customFormat="1" ht="14.25" outlineLevel="1">
      <c r="A202" s="233" t="s">
        <v>1099</v>
      </c>
      <c r="B202" s="223" t="s">
        <v>2456</v>
      </c>
      <c r="C202" s="234" t="s">
        <v>571</v>
      </c>
      <c r="D202" s="234"/>
      <c r="E202" s="222"/>
    </row>
    <row r="203" spans="1:5" s="127" customFormat="1">
      <c r="A203" s="235" t="s">
        <v>1100</v>
      </c>
      <c r="B203" s="224" t="s">
        <v>839</v>
      </c>
      <c r="C203" s="236"/>
      <c r="D203" s="236"/>
      <c r="E203" s="225"/>
    </row>
    <row r="204" spans="1:5" s="127" customFormat="1" ht="25.5" outlineLevel="1">
      <c r="A204" s="233" t="s">
        <v>1101</v>
      </c>
      <c r="B204" s="221" t="s">
        <v>2458</v>
      </c>
      <c r="C204" s="234" t="s">
        <v>571</v>
      </c>
      <c r="D204" s="234"/>
      <c r="E204" s="222"/>
    </row>
    <row r="205" spans="1:5" s="127" customFormat="1" ht="14.25" outlineLevel="1">
      <c r="A205" s="233" t="s">
        <v>1102</v>
      </c>
      <c r="B205" s="221" t="s">
        <v>856</v>
      </c>
      <c r="C205" s="234" t="s">
        <v>571</v>
      </c>
      <c r="D205" s="234"/>
      <c r="E205" s="222"/>
    </row>
    <row r="206" spans="1:5" s="127" customFormat="1" ht="14.25" outlineLevel="1">
      <c r="A206" s="233" t="s">
        <v>1103</v>
      </c>
      <c r="B206" s="221" t="s">
        <v>2457</v>
      </c>
      <c r="C206" s="234" t="s">
        <v>571</v>
      </c>
      <c r="D206" s="234"/>
      <c r="E206" s="222"/>
    </row>
    <row r="207" spans="1:5" s="127" customFormat="1" ht="14.25" outlineLevel="1">
      <c r="A207" s="233" t="s">
        <v>1104</v>
      </c>
      <c r="B207" s="221" t="s">
        <v>1349</v>
      </c>
      <c r="C207" s="234" t="s">
        <v>571</v>
      </c>
      <c r="D207" s="234"/>
      <c r="E207" s="222"/>
    </row>
    <row r="208" spans="1:5">
      <c r="A208" s="235" t="s">
        <v>1105</v>
      </c>
      <c r="B208" s="224" t="s">
        <v>562</v>
      </c>
      <c r="C208" s="236"/>
      <c r="D208" s="236"/>
      <c r="E208" s="225"/>
    </row>
    <row r="209" spans="1:5" ht="25.5" outlineLevel="1">
      <c r="A209" s="217" t="s">
        <v>1106</v>
      </c>
      <c r="B209" s="217" t="s">
        <v>726</v>
      </c>
      <c r="C209" s="234" t="s">
        <v>571</v>
      </c>
      <c r="D209" s="234"/>
      <c r="E209" s="222"/>
    </row>
    <row r="210" spans="1:5" ht="25.5" outlineLevel="1">
      <c r="A210" s="217" t="s">
        <v>1107</v>
      </c>
      <c r="B210" s="217" t="s">
        <v>1350</v>
      </c>
      <c r="C210" s="234" t="s">
        <v>571</v>
      </c>
      <c r="D210" s="234"/>
      <c r="E210" s="222"/>
    </row>
    <row r="211" spans="1:5" ht="38.25" outlineLevel="1">
      <c r="A211" s="217" t="s">
        <v>1108</v>
      </c>
      <c r="B211" s="217" t="s">
        <v>584</v>
      </c>
      <c r="C211" s="234" t="s">
        <v>571</v>
      </c>
      <c r="D211" s="234"/>
      <c r="E211" s="222"/>
    </row>
    <row r="212" spans="1:5" ht="25.5" outlineLevel="1">
      <c r="A212" s="217" t="s">
        <v>1109</v>
      </c>
      <c r="B212" s="217" t="s">
        <v>532</v>
      </c>
      <c r="C212" s="234" t="s">
        <v>571</v>
      </c>
      <c r="D212" s="234"/>
      <c r="E212" s="218"/>
    </row>
    <row r="213" spans="1:5" s="127" customFormat="1" ht="14.25" outlineLevel="1">
      <c r="A213" s="217" t="s">
        <v>1110</v>
      </c>
      <c r="B213" s="217" t="s">
        <v>533</v>
      </c>
      <c r="C213" s="234" t="s">
        <v>571</v>
      </c>
      <c r="D213" s="234"/>
      <c r="E213" s="218"/>
    </row>
    <row r="214" spans="1:5" s="127" customFormat="1" ht="25.5" outlineLevel="1">
      <c r="A214" s="217" t="s">
        <v>1111</v>
      </c>
      <c r="B214" s="217" t="s">
        <v>1351</v>
      </c>
      <c r="C214" s="234" t="s">
        <v>571</v>
      </c>
      <c r="D214" s="234"/>
      <c r="E214" s="218"/>
    </row>
    <row r="215" spans="1:5" ht="25.5" outlineLevel="1">
      <c r="A215" s="217" t="s">
        <v>1112</v>
      </c>
      <c r="B215" s="217" t="s">
        <v>622</v>
      </c>
      <c r="C215" s="234" t="s">
        <v>571</v>
      </c>
      <c r="D215" s="234"/>
      <c r="E215" s="222"/>
    </row>
    <row r="216" spans="1:5" s="3" customFormat="1">
      <c r="A216" s="5"/>
      <c r="B216" s="6"/>
      <c r="C216" s="11"/>
      <c r="D216" s="11"/>
      <c r="E216" s="7"/>
    </row>
    <row r="217" spans="1:5" s="3" customFormat="1">
      <c r="A217" s="5"/>
      <c r="B217" s="153"/>
      <c r="C217" s="11"/>
      <c r="D217" s="11"/>
      <c r="E217" s="7"/>
    </row>
    <row r="218" spans="1:5" s="3" customFormat="1">
      <c r="A218" s="5"/>
      <c r="B218" s="6"/>
      <c r="C218" s="11"/>
      <c r="D218" s="11"/>
      <c r="E218" s="7"/>
    </row>
    <row r="219" spans="1:5" s="3" customFormat="1">
      <c r="A219" s="5"/>
      <c r="B219" s="6"/>
      <c r="C219" s="11"/>
      <c r="D219" s="11"/>
      <c r="E219" s="7"/>
    </row>
    <row r="220" spans="1:5" s="3" customFormat="1">
      <c r="A220" s="5"/>
      <c r="B220" s="6"/>
      <c r="C220" s="11"/>
      <c r="D220" s="11"/>
      <c r="E220" s="7"/>
    </row>
    <row r="221" spans="1:5" s="3" customFormat="1">
      <c r="A221" s="5"/>
      <c r="B221" s="6"/>
      <c r="C221" s="11"/>
      <c r="D221" s="11"/>
      <c r="E221" s="7"/>
    </row>
    <row r="222" spans="1:5" s="3" customFormat="1">
      <c r="A222" s="5"/>
      <c r="B222" s="6"/>
      <c r="C222" s="11"/>
      <c r="D222" s="11"/>
      <c r="E222" s="7"/>
    </row>
    <row r="223" spans="1:5" s="3" customFormat="1">
      <c r="A223" s="5"/>
      <c r="B223" s="6"/>
      <c r="C223" s="11"/>
      <c r="D223" s="11"/>
      <c r="E223" s="7"/>
    </row>
    <row r="224" spans="1:5" s="3" customFormat="1">
      <c r="A224" s="5"/>
      <c r="B224" s="6"/>
      <c r="C224" s="11"/>
      <c r="D224" s="11"/>
      <c r="E224" s="7"/>
    </row>
    <row r="225" spans="1:5" s="3" customFormat="1">
      <c r="A225" s="5"/>
      <c r="B225" s="6"/>
      <c r="C225" s="11"/>
      <c r="D225" s="11"/>
      <c r="E225" s="7"/>
    </row>
    <row r="226" spans="1:5" s="3" customFormat="1">
      <c r="A226" s="5"/>
      <c r="B226" s="6"/>
      <c r="C226" s="11"/>
      <c r="D226" s="11"/>
      <c r="E226" s="7"/>
    </row>
    <row r="227" spans="1:5" s="3" customFormat="1">
      <c r="A227" s="5"/>
      <c r="B227" s="6"/>
      <c r="C227" s="11"/>
      <c r="D227" s="11"/>
      <c r="E227" s="7"/>
    </row>
    <row r="228" spans="1:5" s="3" customFormat="1">
      <c r="A228" s="5"/>
      <c r="B228" s="6"/>
      <c r="C228" s="11"/>
      <c r="D228" s="11"/>
      <c r="E228" s="7"/>
    </row>
    <row r="229" spans="1:5" s="3" customFormat="1">
      <c r="A229" s="5"/>
      <c r="B229" s="6"/>
      <c r="C229" s="11"/>
      <c r="D229" s="11"/>
      <c r="E229" s="7"/>
    </row>
    <row r="230" spans="1:5" s="3" customFormat="1">
      <c r="A230" s="5"/>
      <c r="B230" s="6"/>
      <c r="C230" s="11"/>
      <c r="D230" s="11"/>
      <c r="E230" s="7"/>
    </row>
    <row r="231" spans="1:5" s="3" customFormat="1">
      <c r="A231" s="5"/>
      <c r="B231" s="6"/>
      <c r="C231" s="11"/>
      <c r="D231" s="11"/>
      <c r="E231" s="7"/>
    </row>
    <row r="232" spans="1:5" s="3" customFormat="1">
      <c r="A232" s="5"/>
      <c r="B232" s="6"/>
      <c r="C232" s="11"/>
      <c r="D232" s="11"/>
      <c r="E232" s="7"/>
    </row>
    <row r="233" spans="1:5" s="3" customFormat="1">
      <c r="A233" s="5"/>
      <c r="B233" s="6"/>
      <c r="C233" s="11"/>
      <c r="D233" s="11"/>
      <c r="E233" s="7"/>
    </row>
    <row r="234" spans="1:5" s="3" customFormat="1">
      <c r="A234" s="5"/>
      <c r="B234" s="6"/>
      <c r="C234" s="11"/>
      <c r="D234" s="11"/>
      <c r="E234" s="7"/>
    </row>
    <row r="235" spans="1:5" s="3" customFormat="1">
      <c r="A235" s="5"/>
      <c r="B235" s="6"/>
      <c r="C235" s="11"/>
      <c r="D235" s="11"/>
      <c r="E235" s="7"/>
    </row>
    <row r="236" spans="1:5" s="3" customFormat="1">
      <c r="A236" s="5"/>
      <c r="B236" s="6"/>
      <c r="C236" s="11"/>
      <c r="D236" s="11"/>
      <c r="E236" s="7"/>
    </row>
    <row r="237" spans="1:5" s="3" customFormat="1">
      <c r="A237" s="5"/>
      <c r="B237" s="6"/>
      <c r="C237" s="11"/>
      <c r="D237" s="11"/>
      <c r="E237" s="7"/>
    </row>
    <row r="238" spans="1:5" s="3" customFormat="1">
      <c r="A238" s="5"/>
      <c r="B238" s="6"/>
      <c r="C238" s="11"/>
      <c r="D238" s="11"/>
      <c r="E238" s="7"/>
    </row>
    <row r="239" spans="1:5" s="3" customFormat="1">
      <c r="A239" s="5"/>
      <c r="B239" s="6"/>
      <c r="C239" s="11"/>
      <c r="D239" s="11"/>
      <c r="E239" s="7"/>
    </row>
    <row r="240" spans="1:5" s="3" customFormat="1">
      <c r="A240" s="5"/>
      <c r="B240" s="6"/>
      <c r="C240" s="11"/>
      <c r="D240" s="11"/>
      <c r="E240" s="7"/>
    </row>
    <row r="241" spans="1:5" s="3" customFormat="1">
      <c r="A241" s="5"/>
      <c r="B241" s="6"/>
      <c r="C241" s="11"/>
      <c r="D241" s="11"/>
      <c r="E241" s="7"/>
    </row>
    <row r="242" spans="1:5" s="3" customFormat="1">
      <c r="A242" s="5"/>
      <c r="B242" s="6"/>
      <c r="C242" s="11"/>
      <c r="D242" s="11"/>
      <c r="E242" s="7"/>
    </row>
    <row r="243" spans="1:5" s="3" customFormat="1">
      <c r="A243" s="5"/>
      <c r="B243" s="6"/>
      <c r="C243" s="11"/>
      <c r="D243" s="11"/>
      <c r="E243" s="7"/>
    </row>
    <row r="244" spans="1:5" s="3" customFormat="1">
      <c r="A244" s="5"/>
      <c r="B244" s="6"/>
      <c r="C244" s="11"/>
      <c r="D244" s="11"/>
      <c r="E244" s="7"/>
    </row>
    <row r="245" spans="1:5" s="3" customFormat="1">
      <c r="A245" s="5"/>
      <c r="B245" s="6"/>
      <c r="C245" s="11"/>
      <c r="D245" s="11"/>
      <c r="E245" s="7"/>
    </row>
    <row r="246" spans="1:5" s="3" customFormat="1">
      <c r="A246" s="5"/>
      <c r="B246" s="6"/>
      <c r="C246" s="11"/>
      <c r="D246" s="11"/>
      <c r="E246" s="7"/>
    </row>
    <row r="247" spans="1:5" s="3" customFormat="1">
      <c r="A247" s="5"/>
      <c r="B247" s="6"/>
      <c r="C247" s="11"/>
      <c r="D247" s="11"/>
      <c r="E247" s="7"/>
    </row>
    <row r="248" spans="1:5" s="3" customFormat="1">
      <c r="A248" s="5"/>
      <c r="B248" s="6"/>
      <c r="C248" s="11"/>
      <c r="D248" s="11"/>
      <c r="E248" s="7"/>
    </row>
    <row r="249" spans="1:5" s="3" customFormat="1">
      <c r="A249" s="5"/>
      <c r="B249" s="6"/>
      <c r="C249" s="11"/>
      <c r="D249" s="11"/>
      <c r="E249" s="7"/>
    </row>
    <row r="250" spans="1:5" s="3" customFormat="1">
      <c r="A250" s="5"/>
      <c r="B250" s="6"/>
      <c r="C250" s="11"/>
      <c r="D250" s="11"/>
      <c r="E250" s="7"/>
    </row>
    <row r="251" spans="1:5" s="3" customFormat="1">
      <c r="A251" s="5"/>
      <c r="B251" s="6"/>
      <c r="C251" s="11"/>
      <c r="D251" s="11"/>
      <c r="E251" s="7"/>
    </row>
    <row r="252" spans="1:5" s="3" customFormat="1">
      <c r="A252" s="5"/>
      <c r="B252" s="6"/>
      <c r="C252" s="11"/>
      <c r="D252" s="11"/>
      <c r="E252" s="7"/>
    </row>
    <row r="253" spans="1:5" s="3" customFormat="1">
      <c r="A253" s="5"/>
      <c r="B253" s="6"/>
      <c r="C253" s="11"/>
      <c r="D253" s="11"/>
      <c r="E253" s="7"/>
    </row>
    <row r="254" spans="1:5" s="3" customFormat="1">
      <c r="A254" s="5"/>
      <c r="B254" s="6"/>
      <c r="C254" s="11"/>
      <c r="D254" s="11"/>
      <c r="E254" s="7"/>
    </row>
    <row r="255" spans="1:5" s="3" customFormat="1">
      <c r="A255" s="5"/>
      <c r="B255" s="6"/>
      <c r="C255" s="11"/>
      <c r="D255" s="11"/>
      <c r="E255" s="7"/>
    </row>
    <row r="256" spans="1:5" s="3" customFormat="1">
      <c r="A256" s="5"/>
      <c r="B256" s="6"/>
      <c r="C256" s="11"/>
      <c r="D256" s="11"/>
      <c r="E256" s="7"/>
    </row>
    <row r="257" spans="1:5" s="3" customFormat="1">
      <c r="A257" s="5"/>
      <c r="B257" s="6"/>
      <c r="C257" s="11"/>
      <c r="D257" s="11"/>
      <c r="E257" s="7"/>
    </row>
    <row r="258" spans="1:5" s="3" customFormat="1">
      <c r="A258" s="5"/>
      <c r="B258" s="6"/>
      <c r="C258" s="11"/>
      <c r="D258" s="11"/>
      <c r="E258" s="7"/>
    </row>
    <row r="259" spans="1:5" s="3" customFormat="1">
      <c r="A259" s="5"/>
      <c r="B259" s="6"/>
      <c r="C259" s="11"/>
      <c r="D259" s="11"/>
      <c r="E259" s="7"/>
    </row>
    <row r="260" spans="1:5" s="3" customFormat="1">
      <c r="A260" s="5"/>
      <c r="B260" s="6"/>
      <c r="C260" s="11"/>
      <c r="D260" s="11"/>
      <c r="E260" s="7"/>
    </row>
    <row r="261" spans="1:5" s="3" customFormat="1">
      <c r="A261" s="5"/>
      <c r="B261" s="6"/>
      <c r="C261" s="11"/>
      <c r="D261" s="11"/>
      <c r="E261" s="7"/>
    </row>
    <row r="262" spans="1:5" s="3" customFormat="1">
      <c r="A262" s="5"/>
      <c r="B262" s="6"/>
      <c r="C262" s="11"/>
      <c r="D262" s="11"/>
      <c r="E262" s="7"/>
    </row>
    <row r="263" spans="1:5" s="3" customFormat="1">
      <c r="A263" s="5"/>
      <c r="B263" s="6"/>
      <c r="C263" s="11"/>
      <c r="D263" s="11"/>
      <c r="E263" s="7"/>
    </row>
    <row r="264" spans="1:5" s="3" customFormat="1">
      <c r="A264" s="5"/>
      <c r="B264" s="6"/>
      <c r="C264" s="11"/>
      <c r="D264" s="11"/>
      <c r="E264" s="7"/>
    </row>
    <row r="265" spans="1:5" s="3" customFormat="1">
      <c r="A265" s="5"/>
      <c r="B265" s="6"/>
      <c r="C265" s="11"/>
      <c r="D265" s="11"/>
      <c r="E265" s="7"/>
    </row>
    <row r="266" spans="1:5" s="3" customFormat="1">
      <c r="A266" s="5"/>
      <c r="B266" s="6"/>
      <c r="C266" s="11"/>
      <c r="D266" s="11"/>
      <c r="E266" s="7"/>
    </row>
    <row r="267" spans="1:5" s="3" customFormat="1">
      <c r="A267" s="5"/>
      <c r="B267" s="6"/>
      <c r="C267" s="11"/>
      <c r="D267" s="11"/>
      <c r="E267" s="7"/>
    </row>
    <row r="268" spans="1:5" s="3" customFormat="1">
      <c r="A268" s="5"/>
      <c r="B268" s="6"/>
      <c r="C268" s="11"/>
      <c r="D268" s="11"/>
      <c r="E268" s="7"/>
    </row>
    <row r="269" spans="1:5" s="3" customFormat="1">
      <c r="A269" s="5"/>
      <c r="B269" s="6"/>
      <c r="C269" s="11"/>
      <c r="D269" s="11"/>
      <c r="E269" s="7"/>
    </row>
    <row r="270" spans="1:5" s="3" customFormat="1">
      <c r="A270" s="5"/>
      <c r="B270" s="6"/>
      <c r="C270" s="11"/>
      <c r="D270" s="11"/>
      <c r="E270" s="7"/>
    </row>
    <row r="271" spans="1:5" s="3" customFormat="1">
      <c r="A271" s="5"/>
      <c r="B271" s="6"/>
      <c r="C271" s="11"/>
      <c r="D271" s="11"/>
      <c r="E271" s="7"/>
    </row>
    <row r="272" spans="1:5" s="3" customFormat="1">
      <c r="A272" s="5"/>
      <c r="B272" s="6"/>
      <c r="C272" s="11"/>
      <c r="D272" s="11"/>
      <c r="E272" s="7"/>
    </row>
    <row r="273" spans="1:5" s="3" customFormat="1">
      <c r="A273" s="5"/>
      <c r="B273" s="6"/>
      <c r="C273" s="11"/>
      <c r="D273" s="11"/>
      <c r="E273" s="7"/>
    </row>
    <row r="274" spans="1:5" s="3" customFormat="1">
      <c r="A274" s="5"/>
      <c r="B274" s="6"/>
      <c r="C274" s="11"/>
      <c r="D274" s="11"/>
      <c r="E274" s="7"/>
    </row>
    <row r="275" spans="1:5" s="3" customFormat="1">
      <c r="A275" s="5"/>
      <c r="B275" s="6"/>
      <c r="C275" s="11"/>
      <c r="D275" s="11"/>
      <c r="E275" s="7"/>
    </row>
    <row r="276" spans="1:5" s="3" customFormat="1">
      <c r="A276" s="5"/>
      <c r="B276" s="6"/>
      <c r="C276" s="11"/>
      <c r="D276" s="11"/>
      <c r="E276" s="7"/>
    </row>
    <row r="277" spans="1:5" s="3" customFormat="1">
      <c r="A277" s="5"/>
      <c r="B277" s="6"/>
      <c r="C277" s="11"/>
      <c r="D277" s="11"/>
      <c r="E277" s="7"/>
    </row>
    <row r="278" spans="1:5" s="3" customFormat="1">
      <c r="A278" s="5"/>
      <c r="B278" s="6"/>
      <c r="C278" s="11"/>
      <c r="D278" s="11"/>
      <c r="E278" s="7"/>
    </row>
    <row r="279" spans="1:5" s="3" customFormat="1">
      <c r="A279" s="5"/>
      <c r="B279" s="6"/>
      <c r="C279" s="11"/>
      <c r="D279" s="11"/>
      <c r="E279" s="7"/>
    </row>
    <row r="280" spans="1:5" s="3" customFormat="1">
      <c r="A280" s="5"/>
      <c r="B280" s="6"/>
      <c r="C280" s="11"/>
      <c r="D280" s="11"/>
      <c r="E280" s="7"/>
    </row>
    <row r="281" spans="1:5" s="3" customFormat="1">
      <c r="A281" s="5"/>
      <c r="B281" s="6"/>
      <c r="C281" s="11"/>
      <c r="D281" s="11"/>
      <c r="E281" s="7"/>
    </row>
    <row r="282" spans="1:5" s="3" customFormat="1">
      <c r="A282" s="5"/>
      <c r="B282" s="6"/>
      <c r="C282" s="11"/>
      <c r="D282" s="11"/>
      <c r="E282" s="7"/>
    </row>
    <row r="283" spans="1:5" s="3" customFormat="1">
      <c r="A283" s="5"/>
      <c r="B283" s="6"/>
      <c r="C283" s="11"/>
      <c r="D283" s="11"/>
      <c r="E283" s="7"/>
    </row>
    <row r="284" spans="1:5" s="3" customFormat="1">
      <c r="A284" s="5"/>
      <c r="B284" s="6"/>
      <c r="C284" s="11"/>
      <c r="D284" s="11"/>
      <c r="E284" s="7"/>
    </row>
    <row r="285" spans="1:5" s="3" customFormat="1">
      <c r="A285" s="5"/>
      <c r="B285" s="6"/>
      <c r="C285" s="11"/>
      <c r="D285" s="11"/>
      <c r="E285" s="7"/>
    </row>
    <row r="286" spans="1:5" s="3" customFormat="1">
      <c r="A286" s="5"/>
      <c r="B286" s="6"/>
      <c r="C286" s="11"/>
      <c r="D286" s="11"/>
      <c r="E286" s="7"/>
    </row>
    <row r="287" spans="1:5" s="3" customFormat="1">
      <c r="A287" s="5"/>
      <c r="B287" s="6"/>
      <c r="C287" s="11"/>
      <c r="D287" s="11"/>
      <c r="E287" s="7"/>
    </row>
    <row r="288" spans="1:5" s="3" customFormat="1">
      <c r="A288" s="5"/>
      <c r="B288" s="6"/>
      <c r="C288" s="11"/>
      <c r="D288" s="11"/>
      <c r="E288" s="7"/>
    </row>
    <row r="289" spans="1:5" s="3" customFormat="1">
      <c r="A289" s="5"/>
      <c r="B289" s="6"/>
      <c r="C289" s="11"/>
      <c r="D289" s="11"/>
      <c r="E289" s="7"/>
    </row>
    <row r="290" spans="1:5" s="3" customFormat="1">
      <c r="A290" s="5"/>
      <c r="B290" s="6"/>
      <c r="C290" s="11"/>
      <c r="D290" s="11"/>
      <c r="E290" s="7"/>
    </row>
    <row r="291" spans="1:5" s="3" customFormat="1">
      <c r="A291" s="5"/>
      <c r="B291" s="6"/>
      <c r="C291" s="11"/>
      <c r="D291" s="11"/>
      <c r="E291" s="7"/>
    </row>
    <row r="292" spans="1:5" s="3" customFormat="1">
      <c r="A292" s="5"/>
      <c r="B292" s="6"/>
      <c r="C292" s="11"/>
      <c r="D292" s="11"/>
      <c r="E292" s="7"/>
    </row>
    <row r="293" spans="1:5" s="3" customFormat="1">
      <c r="A293" s="5"/>
      <c r="B293" s="6"/>
      <c r="C293" s="11"/>
      <c r="D293" s="11"/>
      <c r="E293" s="7"/>
    </row>
    <row r="294" spans="1:5" s="3" customFormat="1">
      <c r="A294" s="5"/>
      <c r="B294" s="6"/>
      <c r="C294" s="11"/>
      <c r="D294" s="11"/>
      <c r="E294" s="7"/>
    </row>
    <row r="295" spans="1:5" s="3" customFormat="1">
      <c r="A295" s="5"/>
      <c r="B295" s="6"/>
      <c r="C295" s="11"/>
      <c r="D295" s="11"/>
      <c r="E295" s="7"/>
    </row>
    <row r="296" spans="1:5" s="3" customFormat="1">
      <c r="A296" s="5"/>
      <c r="B296" s="6"/>
      <c r="C296" s="11"/>
      <c r="D296" s="11"/>
      <c r="E296" s="7"/>
    </row>
    <row r="297" spans="1:5" s="3" customFormat="1">
      <c r="A297" s="5"/>
      <c r="B297" s="6"/>
      <c r="C297" s="11"/>
      <c r="D297" s="11"/>
      <c r="E297" s="7"/>
    </row>
    <row r="298" spans="1:5" s="3" customFormat="1">
      <c r="A298" s="5"/>
      <c r="B298" s="6"/>
      <c r="C298" s="11"/>
      <c r="D298" s="11"/>
      <c r="E298" s="7"/>
    </row>
    <row r="299" spans="1:5" s="3" customFormat="1">
      <c r="A299" s="5"/>
      <c r="B299" s="6"/>
      <c r="C299" s="11"/>
      <c r="D299" s="11"/>
      <c r="E299" s="7"/>
    </row>
    <row r="300" spans="1:5" s="3" customFormat="1">
      <c r="A300" s="5"/>
      <c r="B300" s="6"/>
      <c r="C300" s="11"/>
      <c r="D300" s="11"/>
      <c r="E300" s="7"/>
    </row>
    <row r="301" spans="1:5" s="3" customFormat="1">
      <c r="A301" s="5"/>
      <c r="B301" s="6"/>
      <c r="C301" s="11"/>
      <c r="D301" s="11"/>
      <c r="E301" s="7"/>
    </row>
    <row r="302" spans="1:5" s="3" customFormat="1">
      <c r="A302" s="5"/>
      <c r="B302" s="6"/>
      <c r="C302" s="11"/>
      <c r="D302" s="11"/>
      <c r="E302" s="7"/>
    </row>
    <row r="303" spans="1:5" s="3" customFormat="1">
      <c r="A303" s="5"/>
      <c r="B303" s="6"/>
      <c r="C303" s="11"/>
      <c r="D303" s="11"/>
      <c r="E303" s="7"/>
    </row>
    <row r="304" spans="1:5" s="3" customFormat="1">
      <c r="A304" s="5"/>
      <c r="B304" s="6"/>
      <c r="C304" s="11"/>
      <c r="D304" s="11"/>
      <c r="E304" s="7"/>
    </row>
    <row r="305" spans="1:5" s="3" customFormat="1">
      <c r="A305" s="5"/>
      <c r="B305" s="6"/>
      <c r="C305" s="11"/>
      <c r="D305" s="11"/>
      <c r="E305" s="7"/>
    </row>
    <row r="306" spans="1:5" s="3" customFormat="1">
      <c r="A306" s="5"/>
      <c r="B306" s="6"/>
      <c r="C306" s="11"/>
      <c r="D306" s="11"/>
      <c r="E306" s="7"/>
    </row>
    <row r="307" spans="1:5" s="3" customFormat="1">
      <c r="A307" s="5"/>
      <c r="B307" s="6"/>
      <c r="C307" s="11"/>
      <c r="D307" s="11"/>
      <c r="E307" s="7"/>
    </row>
    <row r="308" spans="1:5" s="3" customFormat="1">
      <c r="A308" s="5"/>
      <c r="B308" s="6"/>
      <c r="C308" s="11"/>
      <c r="D308" s="11"/>
      <c r="E308" s="7"/>
    </row>
    <row r="309" spans="1:5" s="3" customFormat="1">
      <c r="A309" s="5"/>
      <c r="B309" s="6"/>
      <c r="C309" s="11"/>
      <c r="D309" s="11"/>
      <c r="E309" s="7"/>
    </row>
    <row r="310" spans="1:5" s="3" customFormat="1">
      <c r="A310" s="5"/>
      <c r="B310" s="6"/>
      <c r="C310" s="11"/>
      <c r="D310" s="11"/>
      <c r="E310" s="7"/>
    </row>
    <row r="311" spans="1:5" s="3" customFormat="1">
      <c r="A311" s="5"/>
      <c r="B311" s="6"/>
      <c r="C311" s="11"/>
      <c r="D311" s="11"/>
      <c r="E311" s="7"/>
    </row>
    <row r="312" spans="1:5" s="3" customFormat="1">
      <c r="A312" s="5"/>
      <c r="B312" s="6"/>
      <c r="C312" s="11"/>
      <c r="D312" s="11"/>
      <c r="E312" s="7"/>
    </row>
    <row r="313" spans="1:5" s="3" customFormat="1">
      <c r="A313" s="5"/>
      <c r="B313" s="6"/>
      <c r="C313" s="11"/>
      <c r="D313" s="11"/>
      <c r="E313" s="7"/>
    </row>
    <row r="314" spans="1:5" s="3" customFormat="1">
      <c r="A314" s="5"/>
      <c r="B314" s="6"/>
      <c r="C314" s="11"/>
      <c r="D314" s="11"/>
      <c r="E314" s="7"/>
    </row>
    <row r="315" spans="1:5" s="3" customFormat="1">
      <c r="A315" s="5"/>
      <c r="B315" s="6"/>
      <c r="C315" s="11"/>
      <c r="D315" s="11"/>
      <c r="E315" s="7"/>
    </row>
    <row r="316" spans="1:5" s="3" customFormat="1">
      <c r="A316" s="5"/>
      <c r="B316" s="6"/>
      <c r="C316" s="11"/>
      <c r="D316" s="11"/>
      <c r="E316" s="7"/>
    </row>
    <row r="317" spans="1:5" s="3" customFormat="1">
      <c r="A317" s="5"/>
      <c r="B317" s="6"/>
      <c r="C317" s="11"/>
      <c r="D317" s="11"/>
      <c r="E317" s="7"/>
    </row>
    <row r="318" spans="1:5" s="3" customFormat="1">
      <c r="A318" s="5"/>
      <c r="B318" s="6"/>
      <c r="C318" s="11"/>
      <c r="D318" s="11"/>
      <c r="E318" s="7"/>
    </row>
    <row r="319" spans="1:5" s="3" customFormat="1">
      <c r="A319" s="5"/>
      <c r="B319" s="6"/>
      <c r="C319" s="11"/>
      <c r="D319" s="11"/>
      <c r="E319" s="7"/>
    </row>
    <row r="320" spans="1:5" s="3" customFormat="1">
      <c r="A320" s="5"/>
      <c r="B320" s="6"/>
      <c r="C320" s="11"/>
      <c r="D320" s="11"/>
      <c r="E320" s="7"/>
    </row>
    <row r="321" spans="1:5" s="3" customFormat="1">
      <c r="A321" s="5"/>
      <c r="B321" s="6"/>
      <c r="C321" s="11"/>
      <c r="D321" s="11"/>
      <c r="E321" s="7"/>
    </row>
    <row r="322" spans="1:5" s="3" customFormat="1">
      <c r="A322" s="5"/>
      <c r="B322" s="6"/>
      <c r="C322" s="11"/>
      <c r="D322" s="11"/>
      <c r="E322" s="7"/>
    </row>
    <row r="323" spans="1:5" s="3" customFormat="1">
      <c r="A323" s="5"/>
      <c r="B323" s="6"/>
      <c r="C323" s="11"/>
      <c r="D323" s="11"/>
      <c r="E323" s="7"/>
    </row>
    <row r="324" spans="1:5" s="3" customFormat="1">
      <c r="A324" s="5"/>
      <c r="B324" s="6"/>
      <c r="C324" s="11"/>
      <c r="D324" s="11"/>
      <c r="E324" s="7"/>
    </row>
    <row r="325" spans="1:5" s="3" customFormat="1">
      <c r="A325" s="5"/>
      <c r="B325" s="6"/>
      <c r="C325" s="11"/>
      <c r="D325" s="11"/>
      <c r="E325" s="7"/>
    </row>
    <row r="326" spans="1:5" s="3" customFormat="1">
      <c r="A326" s="5"/>
      <c r="B326" s="6"/>
      <c r="C326" s="11"/>
      <c r="D326" s="11"/>
      <c r="E326" s="7"/>
    </row>
    <row r="327" spans="1:5" s="3" customFormat="1">
      <c r="A327" s="5"/>
      <c r="B327" s="6"/>
      <c r="C327" s="11"/>
      <c r="D327" s="11"/>
      <c r="E327" s="7"/>
    </row>
    <row r="328" spans="1:5" s="3" customFormat="1">
      <c r="A328" s="5"/>
      <c r="B328" s="6"/>
      <c r="C328" s="11"/>
      <c r="D328" s="11"/>
      <c r="E328" s="7"/>
    </row>
    <row r="329" spans="1:5" s="3" customFormat="1">
      <c r="A329" s="5"/>
      <c r="B329" s="6"/>
      <c r="C329" s="11"/>
      <c r="D329" s="11"/>
      <c r="E329" s="7"/>
    </row>
    <row r="330" spans="1:5" s="3" customFormat="1">
      <c r="A330" s="5"/>
      <c r="B330" s="6"/>
      <c r="C330" s="11"/>
      <c r="D330" s="11"/>
      <c r="E330" s="7"/>
    </row>
    <row r="331" spans="1:5" s="3" customFormat="1">
      <c r="A331" s="5"/>
      <c r="B331" s="6"/>
      <c r="C331" s="11"/>
      <c r="D331" s="11"/>
      <c r="E331" s="7"/>
    </row>
    <row r="332" spans="1:5" s="3" customFormat="1">
      <c r="A332" s="5"/>
      <c r="B332" s="6"/>
      <c r="C332" s="11"/>
      <c r="D332" s="11"/>
      <c r="E332" s="7"/>
    </row>
    <row r="333" spans="1:5" s="3" customFormat="1">
      <c r="A333" s="5"/>
      <c r="B333" s="6"/>
      <c r="C333" s="11"/>
      <c r="D333" s="11"/>
      <c r="E333" s="7"/>
    </row>
    <row r="334" spans="1:5" s="3" customFormat="1">
      <c r="A334" s="5"/>
      <c r="B334" s="6"/>
      <c r="C334" s="11"/>
      <c r="D334" s="11"/>
      <c r="E334" s="7"/>
    </row>
    <row r="335" spans="1:5" s="3" customFormat="1">
      <c r="A335" s="5"/>
      <c r="B335" s="6"/>
      <c r="C335" s="11"/>
      <c r="D335" s="11"/>
      <c r="E335" s="7"/>
    </row>
    <row r="336" spans="1:5" s="3" customFormat="1">
      <c r="A336" s="5"/>
      <c r="B336" s="6"/>
      <c r="C336" s="11"/>
      <c r="D336" s="11"/>
      <c r="E336" s="7"/>
    </row>
    <row r="337" spans="1:5" s="3" customFormat="1">
      <c r="A337" s="5"/>
      <c r="B337" s="6"/>
      <c r="C337" s="11"/>
      <c r="D337" s="11"/>
      <c r="E337" s="7"/>
    </row>
    <row r="338" spans="1:5" s="3" customFormat="1">
      <c r="A338" s="5"/>
      <c r="B338" s="6"/>
      <c r="C338" s="11"/>
      <c r="D338" s="11"/>
      <c r="E338" s="7"/>
    </row>
    <row r="339" spans="1:5" s="3" customFormat="1">
      <c r="A339" s="5"/>
      <c r="B339" s="6"/>
      <c r="C339" s="11"/>
      <c r="D339" s="11"/>
      <c r="E339" s="7"/>
    </row>
    <row r="340" spans="1:5" s="3" customFormat="1">
      <c r="A340" s="5"/>
      <c r="B340" s="6"/>
      <c r="C340" s="11"/>
      <c r="D340" s="11"/>
      <c r="E340" s="7"/>
    </row>
    <row r="341" spans="1:5" s="3" customFormat="1">
      <c r="A341" s="5"/>
      <c r="B341" s="6"/>
      <c r="C341" s="11"/>
      <c r="D341" s="11"/>
      <c r="E341" s="7"/>
    </row>
    <row r="342" spans="1:5" s="3" customFormat="1">
      <c r="A342" s="5"/>
      <c r="B342" s="6"/>
      <c r="C342" s="11"/>
      <c r="D342" s="11"/>
      <c r="E342" s="7"/>
    </row>
    <row r="343" spans="1:5" s="3" customFormat="1">
      <c r="A343" s="5"/>
      <c r="B343" s="6"/>
      <c r="C343" s="11"/>
      <c r="D343" s="11"/>
      <c r="E343" s="7"/>
    </row>
    <row r="344" spans="1:5" s="3" customFormat="1">
      <c r="A344" s="5"/>
      <c r="B344" s="6"/>
      <c r="C344" s="11"/>
      <c r="D344" s="11"/>
      <c r="E344" s="7"/>
    </row>
    <row r="345" spans="1:5" s="3" customFormat="1">
      <c r="A345" s="5"/>
      <c r="B345" s="6"/>
      <c r="C345" s="11"/>
      <c r="D345" s="11"/>
      <c r="E345" s="7"/>
    </row>
    <row r="346" spans="1:5" s="3" customFormat="1">
      <c r="A346" s="5"/>
      <c r="B346" s="6"/>
      <c r="C346" s="11"/>
      <c r="D346" s="11"/>
      <c r="E346" s="7"/>
    </row>
    <row r="347" spans="1:5" s="3" customFormat="1">
      <c r="A347" s="5"/>
      <c r="B347" s="6"/>
      <c r="C347" s="11"/>
      <c r="D347" s="11"/>
      <c r="E347" s="7"/>
    </row>
    <row r="348" spans="1:5" s="3" customFormat="1">
      <c r="A348" s="5"/>
      <c r="B348" s="6"/>
      <c r="C348" s="11"/>
      <c r="D348" s="11"/>
      <c r="E348" s="7"/>
    </row>
    <row r="349" spans="1:5" s="3" customFormat="1">
      <c r="A349" s="5"/>
      <c r="B349" s="6"/>
      <c r="C349" s="11"/>
      <c r="D349" s="11"/>
      <c r="E349" s="7"/>
    </row>
    <row r="350" spans="1:5" s="3" customFormat="1">
      <c r="A350" s="5"/>
      <c r="B350" s="6"/>
      <c r="C350" s="11"/>
      <c r="D350" s="11"/>
      <c r="E350" s="7"/>
    </row>
    <row r="351" spans="1:5" s="3" customFormat="1">
      <c r="A351" s="5"/>
      <c r="B351" s="6"/>
      <c r="C351" s="11"/>
      <c r="D351" s="11"/>
      <c r="E351" s="7"/>
    </row>
    <row r="352" spans="1:5" s="3" customFormat="1">
      <c r="A352" s="5"/>
      <c r="B352" s="6"/>
      <c r="C352" s="11"/>
      <c r="D352" s="11"/>
      <c r="E352" s="7"/>
    </row>
    <row r="353" spans="1:5" s="3" customFormat="1">
      <c r="A353" s="5"/>
      <c r="B353" s="6"/>
      <c r="C353" s="11"/>
      <c r="D353" s="11"/>
      <c r="E353" s="7"/>
    </row>
    <row r="354" spans="1:5" s="3" customFormat="1">
      <c r="A354" s="5"/>
      <c r="B354" s="6"/>
      <c r="C354" s="11"/>
      <c r="D354" s="11"/>
      <c r="E354" s="7"/>
    </row>
    <row r="355" spans="1:5" s="3" customFormat="1">
      <c r="A355" s="5"/>
      <c r="B355" s="6"/>
      <c r="C355" s="11"/>
      <c r="D355" s="11"/>
      <c r="E355" s="7"/>
    </row>
    <row r="356" spans="1:5" s="3" customFormat="1">
      <c r="A356" s="5"/>
      <c r="B356" s="6"/>
      <c r="C356" s="11"/>
      <c r="D356" s="11"/>
      <c r="E356" s="7"/>
    </row>
    <row r="357" spans="1:5" s="3" customFormat="1">
      <c r="A357" s="5"/>
      <c r="B357" s="6"/>
      <c r="C357" s="11"/>
      <c r="D357" s="11"/>
      <c r="E357" s="7"/>
    </row>
    <row r="358" spans="1:5" s="3" customFormat="1">
      <c r="A358" s="5"/>
      <c r="B358" s="6"/>
      <c r="C358" s="11"/>
      <c r="D358" s="11"/>
      <c r="E358" s="7"/>
    </row>
    <row r="359" spans="1:5" s="3" customFormat="1">
      <c r="A359" s="5"/>
      <c r="B359" s="6"/>
      <c r="C359" s="11"/>
      <c r="D359" s="11"/>
      <c r="E359" s="7"/>
    </row>
    <row r="360" spans="1:5" s="3" customFormat="1">
      <c r="A360" s="5"/>
      <c r="B360" s="6"/>
      <c r="C360" s="11"/>
      <c r="D360" s="11"/>
      <c r="E360" s="7"/>
    </row>
    <row r="361" spans="1:5" s="3" customFormat="1">
      <c r="A361" s="5"/>
      <c r="B361" s="6"/>
      <c r="C361" s="11"/>
      <c r="D361" s="11"/>
      <c r="E361" s="7"/>
    </row>
    <row r="362" spans="1:5" s="3" customFormat="1">
      <c r="A362" s="5"/>
      <c r="B362" s="6"/>
      <c r="C362" s="11"/>
      <c r="D362" s="11"/>
      <c r="E362" s="7"/>
    </row>
    <row r="363" spans="1:5" s="3" customFormat="1">
      <c r="A363" s="5"/>
      <c r="B363" s="6"/>
      <c r="C363" s="11"/>
      <c r="D363" s="11"/>
      <c r="E363" s="7"/>
    </row>
    <row r="364" spans="1:5" s="3" customFormat="1">
      <c r="A364" s="5"/>
      <c r="B364" s="6"/>
      <c r="C364" s="11"/>
      <c r="D364" s="11"/>
      <c r="E364" s="7"/>
    </row>
    <row r="365" spans="1:5" s="3" customFormat="1">
      <c r="A365" s="5"/>
      <c r="B365" s="6"/>
      <c r="C365" s="11"/>
      <c r="D365" s="11"/>
      <c r="E365" s="7"/>
    </row>
    <row r="366" spans="1:5" s="3" customFormat="1">
      <c r="A366" s="5"/>
      <c r="B366" s="6"/>
      <c r="C366" s="11"/>
      <c r="D366" s="11"/>
      <c r="E366" s="7"/>
    </row>
    <row r="367" spans="1:5" s="3" customFormat="1">
      <c r="A367" s="5"/>
      <c r="B367" s="6"/>
      <c r="C367" s="11"/>
      <c r="D367" s="11"/>
      <c r="E367" s="7"/>
    </row>
    <row r="368" spans="1:5" s="3" customFormat="1">
      <c r="A368" s="5"/>
      <c r="B368" s="6"/>
      <c r="C368" s="11"/>
      <c r="D368" s="11"/>
      <c r="E368" s="7"/>
    </row>
    <row r="369" spans="1:5" s="3" customFormat="1">
      <c r="A369" s="5"/>
      <c r="B369" s="6"/>
      <c r="C369" s="11"/>
      <c r="D369" s="11"/>
      <c r="E369" s="7"/>
    </row>
    <row r="370" spans="1:5" s="3" customFormat="1">
      <c r="A370" s="5"/>
      <c r="B370" s="6"/>
      <c r="C370" s="11"/>
      <c r="D370" s="11"/>
      <c r="E370" s="7"/>
    </row>
    <row r="371" spans="1:5" s="3" customFormat="1">
      <c r="A371" s="5"/>
      <c r="B371" s="6"/>
      <c r="C371" s="11"/>
      <c r="D371" s="11"/>
      <c r="E371" s="7"/>
    </row>
    <row r="372" spans="1:5" s="3" customFormat="1">
      <c r="A372" s="5"/>
      <c r="B372" s="6"/>
      <c r="C372" s="11"/>
      <c r="D372" s="11"/>
      <c r="E372" s="7"/>
    </row>
    <row r="373" spans="1:5" s="3" customFormat="1">
      <c r="A373" s="5"/>
      <c r="B373" s="6"/>
      <c r="C373" s="11"/>
      <c r="D373" s="11"/>
      <c r="E373" s="7"/>
    </row>
    <row r="374" spans="1:5" s="3" customFormat="1">
      <c r="A374" s="5"/>
      <c r="B374" s="6"/>
      <c r="C374" s="11"/>
      <c r="D374" s="11"/>
      <c r="E374" s="7"/>
    </row>
    <row r="375" spans="1:5" s="3" customFormat="1">
      <c r="A375" s="5"/>
      <c r="B375" s="6"/>
      <c r="C375" s="11"/>
      <c r="D375" s="11"/>
      <c r="E375" s="7"/>
    </row>
    <row r="376" spans="1:5" s="3" customFormat="1">
      <c r="A376" s="5"/>
      <c r="B376" s="6"/>
      <c r="C376" s="11"/>
      <c r="D376" s="11"/>
      <c r="E376" s="7"/>
    </row>
    <row r="377" spans="1:5" s="3" customFormat="1">
      <c r="A377" s="5"/>
      <c r="B377" s="6"/>
      <c r="C377" s="11"/>
      <c r="D377" s="11"/>
      <c r="E377" s="7"/>
    </row>
    <row r="378" spans="1:5" s="3" customFormat="1">
      <c r="A378" s="5"/>
      <c r="B378" s="6"/>
      <c r="C378" s="11"/>
      <c r="D378" s="11"/>
      <c r="E378" s="7"/>
    </row>
    <row r="379" spans="1:5" s="3" customFormat="1">
      <c r="A379" s="5"/>
      <c r="B379" s="6"/>
      <c r="C379" s="11"/>
      <c r="D379" s="11"/>
      <c r="E379" s="7"/>
    </row>
    <row r="380" spans="1:5" s="3" customFormat="1">
      <c r="A380" s="5"/>
      <c r="B380" s="6"/>
      <c r="C380" s="11"/>
      <c r="D380" s="11"/>
      <c r="E380" s="7"/>
    </row>
    <row r="381" spans="1:5" s="3" customFormat="1">
      <c r="A381" s="5"/>
      <c r="B381" s="6"/>
      <c r="C381" s="11"/>
      <c r="D381" s="11"/>
      <c r="E381" s="7"/>
    </row>
    <row r="382" spans="1:5" s="3" customFormat="1">
      <c r="A382" s="5"/>
      <c r="B382" s="6"/>
      <c r="C382" s="11"/>
      <c r="D382" s="11"/>
      <c r="E382" s="7"/>
    </row>
    <row r="383" spans="1:5" s="3" customFormat="1">
      <c r="A383" s="5"/>
      <c r="B383" s="6"/>
      <c r="C383" s="11"/>
      <c r="D383" s="11"/>
      <c r="E383" s="7"/>
    </row>
    <row r="384" spans="1:5" s="3" customFormat="1">
      <c r="A384" s="5"/>
      <c r="B384" s="6"/>
      <c r="C384" s="11"/>
      <c r="D384" s="11"/>
      <c r="E384" s="7"/>
    </row>
    <row r="385" spans="1:5" s="3" customFormat="1">
      <c r="A385" s="5"/>
      <c r="B385" s="6"/>
      <c r="C385" s="11"/>
      <c r="D385" s="11"/>
      <c r="E385" s="7"/>
    </row>
    <row r="386" spans="1:5" s="3" customFormat="1">
      <c r="A386" s="5"/>
      <c r="B386" s="6"/>
      <c r="C386" s="11"/>
      <c r="D386" s="11"/>
      <c r="E386" s="7"/>
    </row>
    <row r="387" spans="1:5" s="3" customFormat="1">
      <c r="A387" s="5"/>
      <c r="B387" s="6"/>
      <c r="C387" s="11"/>
      <c r="D387" s="11"/>
      <c r="E387" s="7"/>
    </row>
    <row r="388" spans="1:5" s="3" customFormat="1">
      <c r="A388" s="5"/>
      <c r="B388" s="6"/>
      <c r="C388" s="11"/>
      <c r="D388" s="11"/>
      <c r="E388" s="7"/>
    </row>
    <row r="389" spans="1:5" s="3" customFormat="1">
      <c r="A389" s="5"/>
      <c r="B389" s="6"/>
      <c r="C389" s="11"/>
      <c r="D389" s="11"/>
      <c r="E389" s="7"/>
    </row>
    <row r="390" spans="1:5" s="3" customFormat="1">
      <c r="A390" s="5"/>
      <c r="B390" s="6"/>
      <c r="C390" s="11"/>
      <c r="D390" s="11"/>
      <c r="E390" s="7"/>
    </row>
    <row r="391" spans="1:5" s="3" customFormat="1">
      <c r="A391" s="5"/>
      <c r="B391" s="6"/>
      <c r="C391" s="11"/>
      <c r="D391" s="11"/>
      <c r="E391" s="7"/>
    </row>
    <row r="392" spans="1:5" s="3" customFormat="1">
      <c r="A392" s="5"/>
      <c r="B392" s="6"/>
      <c r="C392" s="11"/>
      <c r="D392" s="11"/>
      <c r="E392" s="7"/>
    </row>
    <row r="393" spans="1:5" s="3" customFormat="1">
      <c r="A393" s="5"/>
      <c r="B393" s="6"/>
      <c r="C393" s="11"/>
      <c r="D393" s="11"/>
      <c r="E393" s="7"/>
    </row>
    <row r="394" spans="1:5" s="3" customFormat="1">
      <c r="A394" s="5"/>
      <c r="B394" s="6"/>
      <c r="C394" s="11"/>
      <c r="D394" s="11"/>
      <c r="E394" s="7"/>
    </row>
    <row r="395" spans="1:5" s="3" customFormat="1">
      <c r="A395" s="5"/>
      <c r="B395" s="6"/>
      <c r="C395" s="11"/>
      <c r="D395" s="11"/>
      <c r="E395" s="7"/>
    </row>
    <row r="396" spans="1:5" s="3" customFormat="1">
      <c r="A396" s="5"/>
      <c r="B396" s="6"/>
      <c r="C396" s="11"/>
      <c r="D396" s="11"/>
      <c r="E396" s="7"/>
    </row>
    <row r="397" spans="1:5" s="3" customFormat="1">
      <c r="A397" s="5"/>
      <c r="B397" s="6"/>
      <c r="C397" s="11"/>
      <c r="D397" s="11"/>
      <c r="E397" s="7"/>
    </row>
    <row r="398" spans="1:5" s="3" customFormat="1">
      <c r="A398" s="5"/>
      <c r="B398" s="6"/>
      <c r="C398" s="11"/>
      <c r="D398" s="11"/>
      <c r="E398" s="7"/>
    </row>
    <row r="399" spans="1:5" s="3" customFormat="1">
      <c r="A399" s="5"/>
      <c r="B399" s="6"/>
      <c r="C399" s="11"/>
      <c r="D399" s="11"/>
      <c r="E399" s="7"/>
    </row>
    <row r="400" spans="1:5" s="3" customFormat="1">
      <c r="A400" s="5"/>
      <c r="B400" s="6"/>
      <c r="C400" s="11"/>
      <c r="D400" s="11"/>
      <c r="E400" s="7"/>
    </row>
    <row r="401" spans="1:5" s="3" customFormat="1">
      <c r="A401" s="5"/>
      <c r="B401" s="6"/>
      <c r="C401" s="11"/>
      <c r="D401" s="11"/>
      <c r="E401" s="7"/>
    </row>
    <row r="402" spans="1:5" s="3" customFormat="1">
      <c r="A402" s="5"/>
      <c r="B402" s="6"/>
      <c r="C402" s="11"/>
      <c r="D402" s="11"/>
      <c r="E402" s="7"/>
    </row>
    <row r="403" spans="1:5" s="3" customFormat="1">
      <c r="A403" s="5"/>
      <c r="B403" s="6"/>
      <c r="C403" s="11"/>
      <c r="D403" s="11"/>
      <c r="E403" s="7"/>
    </row>
    <row r="404" spans="1:5" s="3" customFormat="1">
      <c r="A404" s="5"/>
      <c r="B404" s="6"/>
      <c r="C404" s="11"/>
      <c r="D404" s="11"/>
      <c r="E404" s="7"/>
    </row>
    <row r="405" spans="1:5" s="3" customFormat="1">
      <c r="A405" s="5"/>
      <c r="B405" s="6"/>
      <c r="C405" s="11"/>
      <c r="D405" s="11"/>
      <c r="E405" s="7"/>
    </row>
    <row r="406" spans="1:5" s="3" customFormat="1">
      <c r="A406" s="5"/>
      <c r="B406" s="6"/>
      <c r="C406" s="11"/>
      <c r="D406" s="11"/>
      <c r="E406" s="7"/>
    </row>
    <row r="407" spans="1:5" s="3" customFormat="1">
      <c r="A407" s="5"/>
      <c r="B407" s="6"/>
      <c r="C407" s="11"/>
      <c r="D407" s="11"/>
      <c r="E407" s="7"/>
    </row>
    <row r="408" spans="1:5" s="3" customFormat="1">
      <c r="A408" s="5"/>
      <c r="B408" s="6"/>
      <c r="C408" s="11"/>
      <c r="D408" s="11"/>
      <c r="E408" s="7"/>
    </row>
    <row r="409" spans="1:5" s="3" customFormat="1">
      <c r="A409" s="5"/>
      <c r="B409" s="6"/>
      <c r="C409" s="11"/>
      <c r="D409" s="11"/>
      <c r="E409" s="7"/>
    </row>
    <row r="410" spans="1:5" s="3" customFormat="1">
      <c r="A410" s="5"/>
      <c r="B410" s="6"/>
      <c r="C410" s="11"/>
      <c r="D410" s="11"/>
      <c r="E410" s="7"/>
    </row>
    <row r="411" spans="1:5" s="3" customFormat="1">
      <c r="A411" s="5"/>
      <c r="B411" s="6"/>
      <c r="C411" s="11"/>
      <c r="D411" s="11"/>
      <c r="E411" s="7"/>
    </row>
    <row r="412" spans="1:5" s="3" customFormat="1">
      <c r="A412" s="5"/>
      <c r="B412" s="6"/>
      <c r="C412" s="11"/>
      <c r="D412" s="11"/>
      <c r="E412" s="7"/>
    </row>
    <row r="413" spans="1:5" s="3" customFormat="1">
      <c r="A413" s="5"/>
      <c r="B413" s="6"/>
      <c r="C413" s="11"/>
      <c r="D413" s="11"/>
      <c r="E413" s="7"/>
    </row>
    <row r="414" spans="1:5" s="3" customFormat="1">
      <c r="A414" s="5"/>
      <c r="B414" s="6"/>
      <c r="C414" s="11"/>
      <c r="D414" s="11"/>
      <c r="E414" s="7"/>
    </row>
    <row r="415" spans="1:5" s="3" customFormat="1">
      <c r="A415" s="5"/>
      <c r="B415" s="6"/>
      <c r="C415" s="11"/>
      <c r="D415" s="11"/>
      <c r="E415" s="7"/>
    </row>
    <row r="416" spans="1:5" s="3" customFormat="1">
      <c r="A416" s="5"/>
      <c r="B416" s="6"/>
      <c r="C416" s="11"/>
      <c r="D416" s="11"/>
      <c r="E416" s="7"/>
    </row>
    <row r="417" spans="1:5" s="3" customFormat="1">
      <c r="A417" s="5"/>
      <c r="B417" s="6"/>
      <c r="C417" s="11"/>
      <c r="D417" s="11"/>
      <c r="E417" s="7"/>
    </row>
    <row r="418" spans="1:5" s="3" customFormat="1">
      <c r="A418" s="5"/>
      <c r="B418" s="6"/>
      <c r="C418" s="11"/>
      <c r="D418" s="11"/>
      <c r="E418" s="7"/>
    </row>
    <row r="419" spans="1:5" s="3" customFormat="1">
      <c r="A419" s="5"/>
      <c r="B419" s="6"/>
      <c r="C419" s="11"/>
      <c r="D419" s="11"/>
      <c r="E419" s="7"/>
    </row>
    <row r="420" spans="1:5" s="3" customFormat="1">
      <c r="A420" s="5"/>
      <c r="B420" s="6"/>
      <c r="C420" s="11"/>
      <c r="D420" s="11"/>
      <c r="E420" s="7"/>
    </row>
    <row r="421" spans="1:5" s="3" customFormat="1">
      <c r="A421" s="5"/>
      <c r="B421" s="6"/>
      <c r="C421" s="11"/>
      <c r="D421" s="11"/>
      <c r="E421" s="7"/>
    </row>
    <row r="422" spans="1:5" s="3" customFormat="1">
      <c r="A422" s="5"/>
      <c r="B422" s="6"/>
      <c r="C422" s="11"/>
      <c r="D422" s="11"/>
      <c r="E422" s="7"/>
    </row>
    <row r="423" spans="1:5" s="3" customFormat="1">
      <c r="A423" s="5"/>
      <c r="B423" s="6"/>
      <c r="C423" s="11"/>
      <c r="D423" s="11"/>
      <c r="E423" s="7"/>
    </row>
    <row r="424" spans="1:5" s="3" customFormat="1">
      <c r="A424" s="5"/>
      <c r="B424" s="6"/>
      <c r="C424" s="11"/>
      <c r="D424" s="11"/>
      <c r="E424" s="7"/>
    </row>
    <row r="425" spans="1:5" s="3" customFormat="1">
      <c r="A425" s="5"/>
      <c r="B425" s="6"/>
      <c r="C425" s="11"/>
      <c r="D425" s="11"/>
      <c r="E425" s="7"/>
    </row>
    <row r="426" spans="1:5" s="3" customFormat="1">
      <c r="A426" s="5"/>
      <c r="B426" s="6"/>
      <c r="C426" s="11"/>
      <c r="D426" s="11"/>
      <c r="E426" s="7"/>
    </row>
    <row r="427" spans="1:5" s="3" customFormat="1">
      <c r="A427" s="5"/>
      <c r="B427" s="6"/>
      <c r="C427" s="11"/>
      <c r="D427" s="11"/>
      <c r="E427" s="7"/>
    </row>
    <row r="428" spans="1:5" s="3" customFormat="1">
      <c r="A428" s="5"/>
      <c r="B428" s="6"/>
      <c r="C428" s="11"/>
      <c r="D428" s="11"/>
      <c r="E428" s="7"/>
    </row>
    <row r="429" spans="1:5" s="3" customFormat="1">
      <c r="A429" s="5"/>
      <c r="B429" s="6"/>
      <c r="C429" s="11"/>
      <c r="D429" s="11"/>
      <c r="E429" s="7"/>
    </row>
    <row r="430" spans="1:5" s="3" customFormat="1">
      <c r="A430" s="5"/>
      <c r="B430" s="6"/>
      <c r="C430" s="11"/>
      <c r="D430" s="11"/>
      <c r="E430" s="7"/>
    </row>
    <row r="431" spans="1:5" s="3" customFormat="1">
      <c r="A431" s="5"/>
      <c r="B431" s="6"/>
      <c r="C431" s="11"/>
      <c r="D431" s="11"/>
      <c r="E431" s="7"/>
    </row>
    <row r="432" spans="1:5" s="3" customFormat="1">
      <c r="A432" s="5"/>
      <c r="B432" s="6"/>
      <c r="C432" s="11"/>
      <c r="D432" s="11"/>
      <c r="E432" s="7"/>
    </row>
    <row r="433" spans="1:5" s="3" customFormat="1">
      <c r="A433" s="5"/>
      <c r="B433" s="6"/>
      <c r="C433" s="11"/>
      <c r="D433" s="11"/>
      <c r="E433" s="7"/>
    </row>
    <row r="434" spans="1:5" s="3" customFormat="1">
      <c r="A434" s="5"/>
      <c r="B434" s="6"/>
      <c r="C434" s="11"/>
      <c r="D434" s="11"/>
      <c r="E434" s="7"/>
    </row>
    <row r="435" spans="1:5" s="3" customFormat="1">
      <c r="A435" s="5"/>
      <c r="B435" s="6"/>
      <c r="C435" s="11"/>
      <c r="D435" s="11"/>
      <c r="E435" s="7"/>
    </row>
    <row r="436" spans="1:5" s="3" customFormat="1">
      <c r="A436" s="5"/>
      <c r="B436" s="6"/>
      <c r="C436" s="11"/>
      <c r="D436" s="11"/>
      <c r="E436" s="7"/>
    </row>
    <row r="437" spans="1:5" s="3" customFormat="1">
      <c r="A437" s="5"/>
      <c r="B437" s="6"/>
      <c r="C437" s="11"/>
      <c r="D437" s="11"/>
      <c r="E437" s="7"/>
    </row>
    <row r="438" spans="1:5" s="3" customFormat="1">
      <c r="A438" s="5"/>
      <c r="B438" s="6"/>
      <c r="C438" s="11"/>
      <c r="D438" s="11"/>
      <c r="E438" s="7"/>
    </row>
    <row r="439" spans="1:5" s="3" customFormat="1">
      <c r="A439" s="5"/>
      <c r="B439" s="6"/>
      <c r="C439" s="11"/>
      <c r="D439" s="11"/>
      <c r="E439" s="7"/>
    </row>
    <row r="440" spans="1:5" s="3" customFormat="1">
      <c r="A440" s="5"/>
      <c r="B440" s="6"/>
      <c r="C440" s="11"/>
      <c r="D440" s="11"/>
      <c r="E440" s="7"/>
    </row>
    <row r="441" spans="1:5" s="3" customFormat="1">
      <c r="A441" s="5"/>
      <c r="B441" s="6"/>
      <c r="C441" s="11"/>
      <c r="D441" s="11"/>
      <c r="E441" s="7"/>
    </row>
    <row r="442" spans="1:5" s="3" customFormat="1">
      <c r="A442" s="5"/>
      <c r="B442" s="6"/>
      <c r="C442" s="11"/>
      <c r="D442" s="11"/>
      <c r="E442" s="7"/>
    </row>
    <row r="443" spans="1:5" s="3" customFormat="1">
      <c r="A443" s="5"/>
      <c r="B443" s="6"/>
      <c r="C443" s="11"/>
      <c r="D443" s="11"/>
      <c r="E443" s="7"/>
    </row>
    <row r="444" spans="1:5" s="3" customFormat="1">
      <c r="A444" s="5"/>
      <c r="B444" s="6"/>
      <c r="C444" s="11"/>
      <c r="D444" s="11"/>
      <c r="E444" s="7"/>
    </row>
    <row r="445" spans="1:5" s="3" customFormat="1">
      <c r="A445" s="5"/>
      <c r="B445" s="6"/>
      <c r="C445" s="11"/>
      <c r="D445" s="11"/>
      <c r="E445" s="7"/>
    </row>
    <row r="446" spans="1:5" s="3" customFormat="1">
      <c r="A446" s="5"/>
      <c r="B446" s="6"/>
      <c r="C446" s="11"/>
      <c r="D446" s="11"/>
      <c r="E446" s="7"/>
    </row>
    <row r="447" spans="1:5" s="3" customFormat="1">
      <c r="A447" s="5"/>
      <c r="B447" s="6"/>
      <c r="C447" s="11"/>
      <c r="D447" s="11"/>
      <c r="E447" s="7"/>
    </row>
    <row r="448" spans="1:5" s="3" customFormat="1">
      <c r="A448" s="5"/>
      <c r="B448" s="6"/>
      <c r="C448" s="11"/>
      <c r="D448" s="11"/>
      <c r="E448" s="7"/>
    </row>
    <row r="449" spans="1:5" s="3" customFormat="1">
      <c r="A449" s="5"/>
      <c r="B449" s="6"/>
      <c r="C449" s="11"/>
      <c r="D449" s="11"/>
      <c r="E449" s="7"/>
    </row>
    <row r="450" spans="1:5" s="3" customFormat="1">
      <c r="A450" s="5"/>
      <c r="B450" s="6"/>
      <c r="C450" s="11"/>
      <c r="D450" s="11"/>
      <c r="E450" s="7"/>
    </row>
    <row r="451" spans="1:5" s="3" customFormat="1">
      <c r="A451" s="5"/>
      <c r="B451" s="6"/>
      <c r="C451" s="11"/>
      <c r="D451" s="11"/>
      <c r="E451" s="7"/>
    </row>
    <row r="452" spans="1:5" s="3" customFormat="1">
      <c r="A452" s="5"/>
      <c r="B452" s="6"/>
      <c r="C452" s="11"/>
      <c r="D452" s="11"/>
      <c r="E452" s="7"/>
    </row>
    <row r="453" spans="1:5" s="3" customFormat="1">
      <c r="A453" s="5"/>
      <c r="B453" s="6"/>
      <c r="C453" s="11"/>
      <c r="D453" s="11"/>
      <c r="E453" s="7"/>
    </row>
    <row r="454" spans="1:5" s="3" customFormat="1">
      <c r="A454" s="5"/>
      <c r="B454" s="6"/>
      <c r="C454" s="11"/>
      <c r="D454" s="11"/>
      <c r="E454" s="7"/>
    </row>
    <row r="455" spans="1:5" s="3" customFormat="1">
      <c r="A455" s="5"/>
      <c r="B455" s="6"/>
      <c r="C455" s="11"/>
      <c r="D455" s="11"/>
      <c r="E455" s="7"/>
    </row>
    <row r="456" spans="1:5" s="3" customFormat="1">
      <c r="A456" s="5"/>
      <c r="B456" s="6"/>
      <c r="C456" s="11"/>
      <c r="D456" s="11"/>
      <c r="E456" s="7"/>
    </row>
    <row r="457" spans="1:5" s="3" customFormat="1">
      <c r="A457" s="5"/>
      <c r="B457" s="6"/>
      <c r="C457" s="11"/>
      <c r="D457" s="11"/>
      <c r="E457" s="7"/>
    </row>
    <row r="458" spans="1:5" s="3" customFormat="1">
      <c r="A458" s="5"/>
      <c r="B458" s="6"/>
      <c r="C458" s="11"/>
      <c r="D458" s="11"/>
      <c r="E458" s="7"/>
    </row>
    <row r="459" spans="1:5" s="3" customFormat="1">
      <c r="A459" s="5"/>
      <c r="B459" s="6"/>
      <c r="C459" s="11"/>
      <c r="D459" s="11"/>
      <c r="E459" s="7"/>
    </row>
    <row r="460" spans="1:5" s="3" customFormat="1">
      <c r="A460" s="5"/>
      <c r="B460" s="6"/>
      <c r="C460" s="11"/>
      <c r="D460" s="11"/>
      <c r="E460" s="7"/>
    </row>
    <row r="461" spans="1:5" s="3" customFormat="1">
      <c r="A461" s="5"/>
      <c r="B461" s="6"/>
      <c r="C461" s="11"/>
      <c r="D461" s="11"/>
      <c r="E461" s="7"/>
    </row>
    <row r="462" spans="1:5" s="3" customFormat="1">
      <c r="A462" s="5"/>
      <c r="B462" s="6"/>
      <c r="C462" s="11"/>
      <c r="D462" s="11"/>
      <c r="E462" s="7"/>
    </row>
    <row r="463" spans="1:5" s="3" customFormat="1">
      <c r="A463" s="5"/>
      <c r="B463" s="6"/>
      <c r="C463" s="11"/>
      <c r="D463" s="11"/>
      <c r="E463" s="7"/>
    </row>
    <row r="464" spans="1:5" s="3" customFormat="1">
      <c r="A464" s="5"/>
      <c r="B464" s="6"/>
      <c r="C464" s="11"/>
      <c r="D464" s="11"/>
      <c r="E464" s="7"/>
    </row>
    <row r="465" spans="1:5" s="3" customFormat="1">
      <c r="A465" s="5"/>
      <c r="B465" s="6"/>
      <c r="C465" s="11"/>
      <c r="D465" s="11"/>
      <c r="E465" s="7"/>
    </row>
    <row r="466" spans="1:5" s="3" customFormat="1">
      <c r="A466" s="5"/>
      <c r="B466" s="6"/>
      <c r="C466" s="11"/>
      <c r="D466" s="11"/>
      <c r="E466" s="7"/>
    </row>
    <row r="467" spans="1:5" s="3" customFormat="1">
      <c r="A467" s="5"/>
      <c r="B467" s="6"/>
      <c r="C467" s="11"/>
      <c r="D467" s="11"/>
      <c r="E467" s="7"/>
    </row>
    <row r="468" spans="1:5" s="3" customFormat="1">
      <c r="A468" s="5"/>
      <c r="B468" s="6"/>
      <c r="C468" s="11"/>
      <c r="D468" s="11"/>
      <c r="E468" s="7"/>
    </row>
    <row r="469" spans="1:5" s="3" customFormat="1">
      <c r="A469" s="5"/>
      <c r="B469" s="6"/>
      <c r="C469" s="11"/>
      <c r="D469" s="11"/>
      <c r="E469" s="7"/>
    </row>
    <row r="470" spans="1:5" s="3" customFormat="1">
      <c r="A470" s="5"/>
      <c r="B470" s="6"/>
      <c r="C470" s="11"/>
      <c r="D470" s="11"/>
      <c r="E470" s="7"/>
    </row>
    <row r="471" spans="1:5" s="3" customFormat="1">
      <c r="A471" s="5"/>
      <c r="B471" s="6"/>
      <c r="C471" s="11"/>
      <c r="D471" s="11"/>
      <c r="E471" s="7"/>
    </row>
    <row r="472" spans="1:5" s="3" customFormat="1">
      <c r="A472" s="5"/>
      <c r="B472" s="6"/>
      <c r="C472" s="11"/>
      <c r="D472" s="11"/>
      <c r="E472" s="7"/>
    </row>
    <row r="473" spans="1:5" s="3" customFormat="1">
      <c r="A473" s="5"/>
      <c r="B473" s="6"/>
      <c r="C473" s="11"/>
      <c r="D473" s="11"/>
      <c r="E473" s="7"/>
    </row>
    <row r="474" spans="1:5" s="3" customFormat="1">
      <c r="A474" s="5"/>
      <c r="B474" s="6"/>
      <c r="C474" s="11"/>
      <c r="D474" s="11"/>
      <c r="E474" s="7"/>
    </row>
    <row r="475" spans="1:5" s="3" customFormat="1">
      <c r="A475" s="5"/>
      <c r="B475" s="6"/>
      <c r="C475" s="11"/>
      <c r="D475" s="11"/>
      <c r="E475" s="7"/>
    </row>
    <row r="476" spans="1:5" s="3" customFormat="1">
      <c r="A476" s="5"/>
      <c r="B476" s="6"/>
      <c r="C476" s="11"/>
      <c r="D476" s="11"/>
      <c r="E476" s="7"/>
    </row>
    <row r="477" spans="1:5" s="3" customFormat="1">
      <c r="A477" s="5"/>
      <c r="B477" s="6"/>
      <c r="C477" s="11"/>
      <c r="D477" s="11"/>
      <c r="E477" s="7"/>
    </row>
    <row r="478" spans="1:5" s="3" customFormat="1">
      <c r="A478" s="5"/>
      <c r="B478" s="6"/>
      <c r="C478" s="11"/>
      <c r="D478" s="11"/>
      <c r="E478" s="7"/>
    </row>
    <row r="479" spans="1:5" s="3" customFormat="1">
      <c r="A479" s="5"/>
      <c r="B479" s="6"/>
      <c r="C479" s="11"/>
      <c r="D479" s="11"/>
      <c r="E479" s="7"/>
    </row>
    <row r="480" spans="1:5" s="3" customFormat="1">
      <c r="A480" s="5"/>
      <c r="B480" s="6"/>
      <c r="C480" s="11"/>
      <c r="D480" s="11"/>
      <c r="E480" s="7"/>
    </row>
    <row r="481" spans="1:5" s="3" customFormat="1">
      <c r="A481" s="5"/>
      <c r="B481" s="6"/>
      <c r="C481" s="11"/>
      <c r="D481" s="11"/>
      <c r="E481" s="7"/>
    </row>
    <row r="482" spans="1:5" s="3" customFormat="1">
      <c r="A482" s="5"/>
      <c r="B482" s="6"/>
      <c r="C482" s="11"/>
      <c r="D482" s="11"/>
      <c r="E482" s="7"/>
    </row>
    <row r="483" spans="1:5" s="3" customFormat="1">
      <c r="A483" s="5"/>
      <c r="B483" s="6"/>
      <c r="C483" s="11"/>
      <c r="D483" s="11"/>
      <c r="E483" s="7"/>
    </row>
    <row r="484" spans="1:5" s="3" customFormat="1">
      <c r="A484" s="5"/>
      <c r="B484" s="6"/>
      <c r="C484" s="11"/>
      <c r="D484" s="11"/>
      <c r="E484" s="7"/>
    </row>
    <row r="485" spans="1:5" s="3" customFormat="1">
      <c r="A485" s="5"/>
      <c r="B485" s="6"/>
      <c r="C485" s="11"/>
      <c r="D485" s="11"/>
      <c r="E485" s="7"/>
    </row>
    <row r="486" spans="1:5" s="3" customFormat="1">
      <c r="A486" s="5"/>
      <c r="B486" s="6"/>
      <c r="C486" s="11"/>
      <c r="D486" s="11"/>
      <c r="E486" s="7"/>
    </row>
    <row r="487" spans="1:5" s="3" customFormat="1">
      <c r="A487" s="5"/>
      <c r="B487" s="6"/>
      <c r="C487" s="11"/>
      <c r="D487" s="11"/>
      <c r="E487" s="7"/>
    </row>
    <row r="488" spans="1:5" s="3" customFormat="1">
      <c r="A488" s="5"/>
      <c r="B488" s="6"/>
      <c r="C488" s="11"/>
      <c r="D488" s="11"/>
      <c r="E488" s="7"/>
    </row>
    <row r="489" spans="1:5" s="3" customFormat="1">
      <c r="A489" s="5"/>
      <c r="B489" s="6"/>
      <c r="C489" s="11"/>
      <c r="D489" s="11"/>
      <c r="E489" s="7"/>
    </row>
    <row r="490" spans="1:5" s="3" customFormat="1">
      <c r="A490" s="5"/>
      <c r="B490" s="6"/>
      <c r="C490" s="11"/>
      <c r="D490" s="11"/>
      <c r="E490" s="7"/>
    </row>
    <row r="491" spans="1:5" s="3" customFormat="1">
      <c r="A491" s="5"/>
      <c r="B491" s="6"/>
      <c r="C491" s="11"/>
      <c r="D491" s="11"/>
      <c r="E491" s="7"/>
    </row>
    <row r="492" spans="1:5" s="3" customFormat="1">
      <c r="A492" s="5"/>
      <c r="B492" s="6"/>
      <c r="C492" s="11"/>
      <c r="D492" s="11"/>
      <c r="E492" s="7"/>
    </row>
    <row r="493" spans="1:5" s="3" customFormat="1">
      <c r="A493" s="5"/>
      <c r="B493" s="6"/>
      <c r="C493" s="11"/>
      <c r="D493" s="11"/>
      <c r="E493" s="7"/>
    </row>
    <row r="494" spans="1:5" s="3" customFormat="1">
      <c r="A494" s="5"/>
      <c r="B494" s="6"/>
      <c r="C494" s="11"/>
      <c r="D494" s="11"/>
      <c r="E494" s="7"/>
    </row>
    <row r="495" spans="1:5" s="3" customFormat="1">
      <c r="A495" s="5"/>
      <c r="B495" s="6"/>
      <c r="C495" s="11"/>
      <c r="D495" s="11"/>
      <c r="E495" s="7"/>
    </row>
    <row r="496" spans="1:5" s="3" customFormat="1">
      <c r="A496" s="5"/>
      <c r="B496" s="6"/>
      <c r="C496" s="11"/>
      <c r="D496" s="11"/>
      <c r="E496" s="7"/>
    </row>
    <row r="497" spans="1:5" s="3" customFormat="1">
      <c r="A497" s="5"/>
      <c r="B497" s="6"/>
      <c r="C497" s="11"/>
      <c r="D497" s="11"/>
      <c r="E497" s="7"/>
    </row>
    <row r="498" spans="1:5" s="3" customFormat="1">
      <c r="A498" s="5"/>
      <c r="B498" s="6"/>
      <c r="C498" s="11"/>
      <c r="D498" s="11"/>
      <c r="E498" s="7"/>
    </row>
    <row r="499" spans="1:5" s="3" customFormat="1">
      <c r="A499" s="5"/>
      <c r="B499" s="6"/>
      <c r="C499" s="11"/>
      <c r="D499" s="11"/>
      <c r="E499" s="7"/>
    </row>
    <row r="500" spans="1:5" s="3" customFormat="1">
      <c r="A500" s="5"/>
      <c r="B500" s="6"/>
      <c r="C500" s="11"/>
      <c r="D500" s="11"/>
      <c r="E500" s="7"/>
    </row>
    <row r="501" spans="1:5" s="3" customFormat="1">
      <c r="A501" s="5"/>
      <c r="B501" s="6"/>
      <c r="C501" s="11"/>
      <c r="D501" s="11"/>
      <c r="E501" s="7"/>
    </row>
    <row r="502" spans="1:5" s="3" customFormat="1">
      <c r="A502" s="5"/>
      <c r="B502" s="6"/>
      <c r="C502" s="11"/>
      <c r="D502" s="11"/>
      <c r="E502" s="7"/>
    </row>
    <row r="503" spans="1:5" s="3" customFormat="1">
      <c r="A503" s="5"/>
      <c r="B503" s="6"/>
      <c r="C503" s="11"/>
      <c r="D503" s="11"/>
      <c r="E503" s="7"/>
    </row>
    <row r="504" spans="1:5" s="3" customFormat="1">
      <c r="A504" s="5"/>
      <c r="B504" s="6"/>
      <c r="C504" s="11"/>
      <c r="D504" s="11"/>
      <c r="E504" s="7"/>
    </row>
    <row r="505" spans="1:5" s="3" customFormat="1">
      <c r="A505" s="5"/>
      <c r="B505" s="6"/>
      <c r="C505" s="11"/>
      <c r="D505" s="11"/>
      <c r="E505" s="7"/>
    </row>
    <row r="506" spans="1:5" s="3" customFormat="1">
      <c r="A506" s="5"/>
      <c r="B506" s="6"/>
      <c r="C506" s="11"/>
      <c r="D506" s="11"/>
      <c r="E506" s="7"/>
    </row>
    <row r="507" spans="1:5" s="3" customFormat="1">
      <c r="A507" s="5"/>
      <c r="B507" s="6"/>
      <c r="C507" s="11"/>
      <c r="D507" s="11"/>
      <c r="E507" s="7"/>
    </row>
    <row r="508" spans="1:5" s="3" customFormat="1">
      <c r="A508" s="5"/>
      <c r="B508" s="6"/>
      <c r="C508" s="11"/>
      <c r="D508" s="11"/>
      <c r="E508" s="7"/>
    </row>
    <row r="509" spans="1:5" s="3" customFormat="1">
      <c r="A509" s="5"/>
      <c r="B509" s="6"/>
      <c r="C509" s="11"/>
      <c r="D509" s="11"/>
      <c r="E509" s="7"/>
    </row>
    <row r="510" spans="1:5" s="3" customFormat="1">
      <c r="A510" s="5"/>
      <c r="B510" s="6"/>
      <c r="C510" s="11"/>
      <c r="D510" s="11"/>
      <c r="E510" s="7"/>
    </row>
    <row r="511" spans="1:5" s="3" customFormat="1">
      <c r="A511" s="5"/>
      <c r="B511" s="6"/>
      <c r="C511" s="11"/>
      <c r="D511" s="11"/>
      <c r="E511" s="7"/>
    </row>
    <row r="512" spans="1:5" s="3" customFormat="1">
      <c r="A512" s="5"/>
      <c r="B512" s="6"/>
      <c r="C512" s="11"/>
      <c r="D512" s="11"/>
      <c r="E512" s="7"/>
    </row>
    <row r="513" spans="1:5" s="3" customFormat="1">
      <c r="A513" s="5"/>
      <c r="B513" s="6"/>
      <c r="C513" s="11"/>
      <c r="D513" s="11"/>
      <c r="E513" s="7"/>
    </row>
    <row r="514" spans="1:5" s="3" customFormat="1">
      <c r="A514" s="5"/>
      <c r="B514" s="6"/>
      <c r="C514" s="11"/>
      <c r="D514" s="11"/>
      <c r="E514" s="7"/>
    </row>
    <row r="515" spans="1:5" s="3" customFormat="1">
      <c r="A515" s="5"/>
      <c r="B515" s="6"/>
      <c r="C515" s="11"/>
      <c r="D515" s="11"/>
      <c r="E515" s="7"/>
    </row>
    <row r="516" spans="1:5" s="3" customFormat="1">
      <c r="A516" s="5"/>
      <c r="B516" s="6"/>
      <c r="C516" s="11"/>
      <c r="D516" s="11"/>
      <c r="E516" s="7"/>
    </row>
    <row r="517" spans="1:5" s="3" customFormat="1">
      <c r="A517" s="5"/>
      <c r="B517" s="6"/>
      <c r="C517" s="11"/>
      <c r="D517" s="11"/>
      <c r="E517" s="7"/>
    </row>
    <row r="518" spans="1:5" s="3" customFormat="1">
      <c r="A518" s="5"/>
      <c r="B518" s="6"/>
      <c r="C518" s="11"/>
      <c r="D518" s="11"/>
      <c r="E518" s="7"/>
    </row>
    <row r="519" spans="1:5" s="3" customFormat="1">
      <c r="A519" s="5"/>
      <c r="B519" s="6"/>
      <c r="C519" s="11"/>
      <c r="D519" s="11"/>
      <c r="E519" s="7"/>
    </row>
    <row r="520" spans="1:5" s="3" customFormat="1">
      <c r="A520" s="5"/>
      <c r="B520" s="6"/>
      <c r="C520" s="11"/>
      <c r="D520" s="11"/>
      <c r="E520" s="7"/>
    </row>
    <row r="521" spans="1:5" s="3" customFormat="1">
      <c r="A521" s="5"/>
      <c r="B521" s="6"/>
      <c r="C521" s="11"/>
      <c r="D521" s="11"/>
      <c r="E521" s="7"/>
    </row>
    <row r="522" spans="1:5" s="3" customFormat="1">
      <c r="A522" s="5"/>
      <c r="B522" s="6"/>
      <c r="C522" s="11"/>
      <c r="D522" s="11"/>
      <c r="E522" s="7"/>
    </row>
    <row r="523" spans="1:5" s="3" customFormat="1">
      <c r="A523" s="5"/>
      <c r="B523" s="6"/>
      <c r="C523" s="11"/>
      <c r="D523" s="11"/>
      <c r="E523" s="7"/>
    </row>
    <row r="524" spans="1:5" s="3" customFormat="1">
      <c r="A524" s="5"/>
      <c r="B524" s="6"/>
      <c r="C524" s="11"/>
      <c r="D524" s="11"/>
      <c r="E524" s="7"/>
    </row>
    <row r="525" spans="1:5" s="3" customFormat="1">
      <c r="A525" s="5"/>
      <c r="B525" s="6"/>
      <c r="C525" s="11"/>
      <c r="D525" s="11"/>
      <c r="E525" s="7"/>
    </row>
    <row r="526" spans="1:5" s="3" customFormat="1">
      <c r="A526" s="5"/>
      <c r="B526" s="6"/>
      <c r="C526" s="11"/>
      <c r="D526" s="11"/>
      <c r="E526" s="7"/>
    </row>
  </sheetData>
  <customSheetViews>
    <customSheetView guid="{32A38C2E-816A-4574-8C16-0DF812FC0D2D}" scale="90" topLeftCell="A158">
      <selection activeCell="C158" sqref="C158"/>
      <pageMargins left="0.75" right="0.75" top="1" bottom="1" header="0.5" footer="0.5"/>
      <pageSetup paperSize="9" orientation="portrait" r:id="rId1"/>
      <headerFooter alignWithMargins="0"/>
    </customSheetView>
  </customSheetViews>
  <phoneticPr fontId="5" type="noConversion"/>
  <pageMargins left="0.75" right="0.75" top="1" bottom="1" header="0.5" footer="0.5"/>
  <pageSetup paperSize="9"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outlinePr summaryBelow="0" summaryRight="0"/>
    <pageSetUpPr fitToPage="1"/>
  </sheetPr>
  <dimension ref="A1:F354"/>
  <sheetViews>
    <sheetView showGridLines="0" topLeftCell="B189" zoomScale="120" zoomScaleNormal="120" workbookViewId="0">
      <selection activeCell="C205" sqref="C205"/>
    </sheetView>
  </sheetViews>
  <sheetFormatPr defaultColWidth="9.140625" defaultRowHeight="12.75" outlineLevelRow="1"/>
  <cols>
    <col min="1" max="1" width="10.28515625" style="19" hidden="1" customWidth="1"/>
    <col min="2" max="2" width="7.140625" style="50" customWidth="1"/>
    <col min="3" max="3" width="87.7109375" style="51" customWidth="1"/>
    <col min="4" max="5" width="13.7109375" style="52" customWidth="1"/>
    <col min="6" max="6" width="80.28515625" style="51" customWidth="1"/>
    <col min="7" max="16384" width="9.140625" style="19"/>
  </cols>
  <sheetData>
    <row r="1" spans="1:6" s="14" customFormat="1" ht="39" customHeight="1">
      <c r="B1" s="91" t="s">
        <v>577</v>
      </c>
      <c r="C1" s="92" t="s">
        <v>549</v>
      </c>
      <c r="D1" s="21" t="s">
        <v>561</v>
      </c>
      <c r="E1" s="21" t="s">
        <v>855</v>
      </c>
      <c r="F1" s="94" t="s">
        <v>330</v>
      </c>
    </row>
    <row r="2" spans="1:6" s="14" customFormat="1" ht="14.25" customHeight="1">
      <c r="B2" s="22">
        <v>1</v>
      </c>
      <c r="C2" s="23">
        <v>2</v>
      </c>
      <c r="D2" s="24">
        <v>3</v>
      </c>
      <c r="E2" s="24">
        <v>4</v>
      </c>
      <c r="F2" s="25">
        <v>5</v>
      </c>
    </row>
    <row r="3" spans="1:6" s="26" customFormat="1">
      <c r="B3" s="27" t="s">
        <v>323</v>
      </c>
      <c r="C3" s="93" t="s">
        <v>333</v>
      </c>
      <c r="D3" s="70"/>
      <c r="E3" s="70"/>
      <c r="F3" s="28"/>
    </row>
    <row r="4" spans="1:6" s="26" customFormat="1">
      <c r="B4" s="27" t="str">
        <f>CONCATENATE($B$3,"1")</f>
        <v>4.1</v>
      </c>
      <c r="C4" s="93" t="s">
        <v>334</v>
      </c>
      <c r="D4" s="70"/>
      <c r="E4" s="70"/>
      <c r="F4" s="28"/>
    </row>
    <row r="5" spans="1:6" s="17" customFormat="1" outlineLevel="1">
      <c r="A5" s="17">
        <v>1</v>
      </c>
      <c r="B5" s="29" t="str">
        <f>CONCATENATE($B$4,".",A5)</f>
        <v>4.1.1</v>
      </c>
      <c r="C5" s="30" t="s">
        <v>335</v>
      </c>
      <c r="D5" s="97" t="s">
        <v>571</v>
      </c>
      <c r="E5" s="97"/>
      <c r="F5" s="31"/>
    </row>
    <row r="6" spans="1:6" s="26" customFormat="1" ht="27" customHeight="1" outlineLevel="1">
      <c r="A6" s="26">
        <f>A5+1</f>
        <v>2</v>
      </c>
      <c r="B6" s="122" t="str">
        <f t="shared" ref="B6:B46" si="0">CONCATENATE($B$4,".",A6)</f>
        <v>4.1.2</v>
      </c>
      <c r="C6" s="30" t="s">
        <v>336</v>
      </c>
      <c r="D6" s="97" t="s">
        <v>571</v>
      </c>
      <c r="E6" s="97"/>
      <c r="F6" s="42"/>
    </row>
    <row r="7" spans="1:6" s="17" customFormat="1" ht="27" customHeight="1" outlineLevel="1">
      <c r="A7" s="17">
        <f t="shared" ref="A7:A46" si="1">A6+1</f>
        <v>3</v>
      </c>
      <c r="B7" s="29" t="str">
        <f t="shared" si="0"/>
        <v>4.1.3</v>
      </c>
      <c r="C7" s="30" t="s">
        <v>337</v>
      </c>
      <c r="D7" s="97" t="s">
        <v>571</v>
      </c>
      <c r="E7" s="97"/>
      <c r="F7" s="31"/>
    </row>
    <row r="8" spans="1:6" s="17" customFormat="1" ht="27" customHeight="1" outlineLevel="1">
      <c r="A8" s="17">
        <f t="shared" si="1"/>
        <v>4</v>
      </c>
      <c r="B8" s="29" t="str">
        <f t="shared" si="0"/>
        <v>4.1.4</v>
      </c>
      <c r="C8" s="30" t="s">
        <v>338</v>
      </c>
      <c r="D8" s="97" t="s">
        <v>571</v>
      </c>
      <c r="E8" s="97"/>
      <c r="F8" s="31"/>
    </row>
    <row r="9" spans="1:6" ht="26.25" customHeight="1" outlineLevel="1">
      <c r="A9" s="17">
        <f t="shared" si="1"/>
        <v>5</v>
      </c>
      <c r="B9" s="29" t="str">
        <f t="shared" si="0"/>
        <v>4.1.5</v>
      </c>
      <c r="C9" s="30" t="s">
        <v>339</v>
      </c>
      <c r="D9" s="97" t="s">
        <v>571</v>
      </c>
      <c r="E9" s="97"/>
      <c r="F9" s="31"/>
    </row>
    <row r="10" spans="1:6" s="17" customFormat="1" ht="25.5" outlineLevel="1">
      <c r="A10" s="17">
        <f t="shared" si="1"/>
        <v>6</v>
      </c>
      <c r="B10" s="29" t="str">
        <f t="shared" si="0"/>
        <v>4.1.6</v>
      </c>
      <c r="C10" s="32" t="s">
        <v>1114</v>
      </c>
      <c r="D10" s="98" t="s">
        <v>571</v>
      </c>
      <c r="E10" s="98"/>
      <c r="F10" s="31"/>
    </row>
    <row r="11" spans="1:6" s="17" customFormat="1" ht="25.5" outlineLevel="1">
      <c r="A11" s="17">
        <f t="shared" si="1"/>
        <v>7</v>
      </c>
      <c r="B11" s="122" t="str">
        <f t="shared" si="0"/>
        <v>4.1.7</v>
      </c>
      <c r="C11" s="30" t="s">
        <v>840</v>
      </c>
      <c r="D11" s="98" t="s">
        <v>573</v>
      </c>
      <c r="E11" s="98"/>
      <c r="F11" s="31"/>
    </row>
    <row r="12" spans="1:6" s="17" customFormat="1" ht="27" customHeight="1" outlineLevel="1">
      <c r="A12" s="17">
        <f t="shared" si="1"/>
        <v>8</v>
      </c>
      <c r="B12" s="29" t="str">
        <f t="shared" si="0"/>
        <v>4.1.8</v>
      </c>
      <c r="C12" s="32" t="s">
        <v>340</v>
      </c>
      <c r="D12" s="98" t="s">
        <v>571</v>
      </c>
      <c r="E12" s="98"/>
      <c r="F12" s="31"/>
    </row>
    <row r="13" spans="1:6" s="17" customFormat="1" ht="25.5" outlineLevel="1">
      <c r="A13" s="17">
        <f t="shared" si="1"/>
        <v>9</v>
      </c>
      <c r="B13" s="29" t="str">
        <f t="shared" si="0"/>
        <v>4.1.9</v>
      </c>
      <c r="C13" s="32" t="s">
        <v>341</v>
      </c>
      <c r="D13" s="98" t="s">
        <v>571</v>
      </c>
      <c r="E13" s="98"/>
      <c r="F13" s="31"/>
    </row>
    <row r="14" spans="1:6" s="17" customFormat="1" ht="59.25" customHeight="1" outlineLevel="1">
      <c r="A14" s="17">
        <f t="shared" si="1"/>
        <v>10</v>
      </c>
      <c r="B14" s="29" t="str">
        <f t="shared" si="0"/>
        <v>4.1.10</v>
      </c>
      <c r="C14" s="173" t="s">
        <v>1115</v>
      </c>
      <c r="D14" s="174" t="s">
        <v>571</v>
      </c>
      <c r="E14" s="174"/>
      <c r="F14" s="31"/>
    </row>
    <row r="15" spans="1:6" ht="39.75" customHeight="1" outlineLevel="1">
      <c r="A15" s="17">
        <f t="shared" si="1"/>
        <v>11</v>
      </c>
      <c r="B15" s="29" t="str">
        <f t="shared" si="0"/>
        <v>4.1.11</v>
      </c>
      <c r="C15" s="173" t="s">
        <v>342</v>
      </c>
      <c r="D15" s="174" t="s">
        <v>571</v>
      </c>
      <c r="E15" s="174"/>
      <c r="F15" s="31"/>
    </row>
    <row r="16" spans="1:6" s="17" customFormat="1" ht="27" customHeight="1" outlineLevel="1">
      <c r="A16" s="17">
        <f t="shared" si="1"/>
        <v>12</v>
      </c>
      <c r="B16" s="29" t="str">
        <f t="shared" si="0"/>
        <v>4.1.12</v>
      </c>
      <c r="C16" s="175" t="s">
        <v>343</v>
      </c>
      <c r="D16" s="174" t="s">
        <v>571</v>
      </c>
      <c r="E16" s="174"/>
      <c r="F16" s="31"/>
    </row>
    <row r="17" spans="1:6" s="26" customFormat="1" ht="54" hidden="1" customHeight="1" outlineLevel="1">
      <c r="A17" s="26">
        <f t="shared" si="1"/>
        <v>13</v>
      </c>
      <c r="B17" s="122"/>
      <c r="C17" s="175"/>
      <c r="D17" s="176"/>
      <c r="E17" s="176"/>
      <c r="F17" s="42"/>
    </row>
    <row r="18" spans="1:6" s="17" customFormat="1" ht="42.75" customHeight="1" outlineLevel="1">
      <c r="A18" s="17">
        <f>A17+1</f>
        <v>14</v>
      </c>
      <c r="B18" s="29" t="str">
        <f t="shared" si="0"/>
        <v>4.1.14</v>
      </c>
      <c r="C18" s="173" t="s">
        <v>1116</v>
      </c>
      <c r="D18" s="174" t="s">
        <v>571</v>
      </c>
      <c r="E18" s="174"/>
      <c r="F18" s="31"/>
    </row>
    <row r="19" spans="1:6" s="17" customFormat="1" ht="28.5" customHeight="1" outlineLevel="1">
      <c r="A19" s="17">
        <f t="shared" si="1"/>
        <v>15</v>
      </c>
      <c r="B19" s="29" t="str">
        <f t="shared" si="0"/>
        <v>4.1.15</v>
      </c>
      <c r="C19" s="175" t="s">
        <v>344</v>
      </c>
      <c r="D19" s="176" t="s">
        <v>571</v>
      </c>
      <c r="E19" s="176"/>
      <c r="F19" s="31"/>
    </row>
    <row r="20" spans="1:6" s="17" customFormat="1" ht="40.5" customHeight="1" outlineLevel="1">
      <c r="A20" s="17">
        <f t="shared" si="1"/>
        <v>16</v>
      </c>
      <c r="B20" s="29" t="str">
        <f t="shared" si="0"/>
        <v>4.1.16</v>
      </c>
      <c r="C20" s="177" t="s">
        <v>1117</v>
      </c>
      <c r="D20" s="176" t="s">
        <v>571</v>
      </c>
      <c r="E20" s="176"/>
      <c r="F20" s="31"/>
    </row>
    <row r="21" spans="1:6" s="17" customFormat="1" ht="16.5" customHeight="1" outlineLevel="1">
      <c r="A21" s="17">
        <f t="shared" si="1"/>
        <v>17</v>
      </c>
      <c r="B21" s="29" t="str">
        <f t="shared" si="0"/>
        <v>4.1.17</v>
      </c>
      <c r="C21" s="175" t="s">
        <v>345</v>
      </c>
      <c r="D21" s="176" t="s">
        <v>571</v>
      </c>
      <c r="E21" s="176"/>
      <c r="F21" s="31"/>
    </row>
    <row r="22" spans="1:6" s="17" customFormat="1" ht="27.75" customHeight="1" outlineLevel="1">
      <c r="A22" s="17">
        <f t="shared" si="1"/>
        <v>18</v>
      </c>
      <c r="B22" s="29" t="str">
        <f t="shared" si="0"/>
        <v>4.1.18</v>
      </c>
      <c r="C22" s="175" t="s">
        <v>1118</v>
      </c>
      <c r="D22" s="176" t="s">
        <v>571</v>
      </c>
      <c r="E22" s="176"/>
      <c r="F22" s="31"/>
    </row>
    <row r="23" spans="1:6" s="17" customFormat="1" ht="27" customHeight="1" outlineLevel="1">
      <c r="A23" s="17">
        <f t="shared" si="1"/>
        <v>19</v>
      </c>
      <c r="B23" s="29" t="str">
        <f t="shared" si="0"/>
        <v>4.1.19</v>
      </c>
      <c r="C23" s="30" t="s">
        <v>346</v>
      </c>
      <c r="D23" s="97" t="s">
        <v>571</v>
      </c>
      <c r="E23" s="97"/>
      <c r="F23" s="31"/>
    </row>
    <row r="24" spans="1:6" s="26" customFormat="1" ht="27" hidden="1" customHeight="1" outlineLevel="1">
      <c r="A24" s="26">
        <f t="shared" si="1"/>
        <v>20</v>
      </c>
      <c r="B24" s="122"/>
      <c r="C24" s="30"/>
      <c r="D24" s="97"/>
      <c r="E24" s="97"/>
      <c r="F24" s="42"/>
    </row>
    <row r="25" spans="1:6" s="17" customFormat="1" outlineLevel="1">
      <c r="A25" s="17">
        <f>A24+1</f>
        <v>21</v>
      </c>
      <c r="B25" s="29" t="str">
        <f t="shared" si="0"/>
        <v>4.1.21</v>
      </c>
      <c r="C25" s="32" t="s">
        <v>347</v>
      </c>
      <c r="D25" s="98" t="s">
        <v>571</v>
      </c>
      <c r="E25" s="98"/>
      <c r="F25" s="31"/>
    </row>
    <row r="26" spans="1:6" s="17" customFormat="1" ht="27" customHeight="1" outlineLevel="1">
      <c r="A26" s="17">
        <f t="shared" si="1"/>
        <v>22</v>
      </c>
      <c r="B26" s="29" t="str">
        <f t="shared" si="0"/>
        <v>4.1.22</v>
      </c>
      <c r="C26" s="32" t="s">
        <v>1119</v>
      </c>
      <c r="D26" s="98" t="s">
        <v>571</v>
      </c>
      <c r="E26" s="98"/>
      <c r="F26" s="31"/>
    </row>
    <row r="27" spans="1:6" s="17" customFormat="1" ht="27" customHeight="1" outlineLevel="1">
      <c r="A27" s="17">
        <f t="shared" si="1"/>
        <v>23</v>
      </c>
      <c r="B27" s="29" t="str">
        <f t="shared" si="0"/>
        <v>4.1.23</v>
      </c>
      <c r="C27" s="32" t="s">
        <v>1120</v>
      </c>
      <c r="D27" s="98" t="s">
        <v>571</v>
      </c>
      <c r="E27" s="98"/>
      <c r="F27" s="31"/>
    </row>
    <row r="28" spans="1:6" s="17" customFormat="1" outlineLevel="1">
      <c r="A28" s="17">
        <f t="shared" si="1"/>
        <v>24</v>
      </c>
      <c r="B28" s="29" t="str">
        <f t="shared" si="0"/>
        <v>4.1.24</v>
      </c>
      <c r="C28" s="32" t="s">
        <v>348</v>
      </c>
      <c r="D28" s="98" t="s">
        <v>571</v>
      </c>
      <c r="E28" s="98"/>
      <c r="F28" s="31"/>
    </row>
    <row r="29" spans="1:6" s="17" customFormat="1" ht="27" customHeight="1" outlineLevel="1">
      <c r="A29" s="17">
        <f t="shared" si="1"/>
        <v>25</v>
      </c>
      <c r="B29" s="29" t="str">
        <f t="shared" si="0"/>
        <v>4.1.25</v>
      </c>
      <c r="C29" s="32" t="s">
        <v>349</v>
      </c>
      <c r="D29" s="98" t="s">
        <v>571</v>
      </c>
      <c r="E29" s="98"/>
      <c r="F29" s="31"/>
    </row>
    <row r="30" spans="1:6" s="17" customFormat="1" ht="25.5" outlineLevel="1">
      <c r="A30" s="17">
        <f t="shared" si="1"/>
        <v>26</v>
      </c>
      <c r="B30" s="29" t="str">
        <f t="shared" si="0"/>
        <v>4.1.26</v>
      </c>
      <c r="C30" s="32" t="s">
        <v>1121</v>
      </c>
      <c r="D30" s="98" t="s">
        <v>571</v>
      </c>
      <c r="E30" s="98"/>
      <c r="F30" s="31"/>
    </row>
    <row r="31" spans="1:6" s="17" customFormat="1" ht="27" customHeight="1" outlineLevel="1">
      <c r="A31" s="17">
        <f t="shared" si="1"/>
        <v>27</v>
      </c>
      <c r="B31" s="29" t="str">
        <f t="shared" si="0"/>
        <v>4.1.27</v>
      </c>
      <c r="C31" s="32" t="s">
        <v>350</v>
      </c>
      <c r="D31" s="98" t="s">
        <v>571</v>
      </c>
      <c r="E31" s="98"/>
      <c r="F31" s="31"/>
    </row>
    <row r="32" spans="1:6" ht="25.5" outlineLevel="1">
      <c r="A32" s="17">
        <f t="shared" si="1"/>
        <v>28</v>
      </c>
      <c r="B32" s="29" t="str">
        <f t="shared" si="0"/>
        <v>4.1.28</v>
      </c>
      <c r="C32" s="175" t="s">
        <v>351</v>
      </c>
      <c r="D32" s="176" t="s">
        <v>571</v>
      </c>
      <c r="E32" s="176"/>
      <c r="F32" s="33"/>
    </row>
    <row r="33" spans="1:6" outlineLevel="1">
      <c r="A33" s="17">
        <f t="shared" si="1"/>
        <v>29</v>
      </c>
      <c r="B33" s="29" t="str">
        <f t="shared" si="0"/>
        <v>4.1.29</v>
      </c>
      <c r="C33" s="175" t="s">
        <v>352</v>
      </c>
      <c r="D33" s="176" t="s">
        <v>571</v>
      </c>
      <c r="E33" s="176"/>
      <c r="F33" s="33"/>
    </row>
    <row r="34" spans="1:6" ht="25.5" outlineLevel="1">
      <c r="A34" s="17">
        <f t="shared" si="1"/>
        <v>30</v>
      </c>
      <c r="B34" s="29" t="str">
        <f t="shared" si="0"/>
        <v>4.1.30</v>
      </c>
      <c r="C34" s="175" t="s">
        <v>353</v>
      </c>
      <c r="D34" s="176" t="s">
        <v>571</v>
      </c>
      <c r="E34" s="176"/>
      <c r="F34" s="33"/>
    </row>
    <row r="35" spans="1:6" ht="25.5" outlineLevel="1">
      <c r="A35" s="17">
        <f t="shared" si="1"/>
        <v>31</v>
      </c>
      <c r="B35" s="29" t="str">
        <f t="shared" si="0"/>
        <v>4.1.31</v>
      </c>
      <c r="C35" s="18" t="s">
        <v>354</v>
      </c>
      <c r="D35" s="56" t="s">
        <v>571</v>
      </c>
      <c r="E35" s="56"/>
      <c r="F35" s="33"/>
    </row>
    <row r="36" spans="1:6" ht="25.5" outlineLevel="1">
      <c r="A36" s="17">
        <f t="shared" si="1"/>
        <v>32</v>
      </c>
      <c r="B36" s="29" t="str">
        <f t="shared" si="0"/>
        <v>4.1.32</v>
      </c>
      <c r="C36" s="18" t="s">
        <v>355</v>
      </c>
      <c r="D36" s="56" t="s">
        <v>571</v>
      </c>
      <c r="E36" s="56"/>
      <c r="F36" s="31"/>
    </row>
    <row r="37" spans="1:6" ht="25.5" outlineLevel="1">
      <c r="A37" s="17">
        <f t="shared" si="1"/>
        <v>33</v>
      </c>
      <c r="B37" s="29" t="str">
        <f t="shared" si="0"/>
        <v>4.1.33</v>
      </c>
      <c r="C37" s="18" t="s">
        <v>356</v>
      </c>
      <c r="D37" s="56" t="s">
        <v>571</v>
      </c>
      <c r="E37" s="56"/>
      <c r="F37" s="33"/>
    </row>
    <row r="38" spans="1:6" outlineLevel="1">
      <c r="A38" s="17">
        <f t="shared" si="1"/>
        <v>34</v>
      </c>
      <c r="B38" s="29" t="str">
        <f t="shared" si="0"/>
        <v>4.1.34</v>
      </c>
      <c r="C38" s="175" t="s">
        <v>357</v>
      </c>
      <c r="D38" s="176" t="s">
        <v>571</v>
      </c>
      <c r="E38" s="176"/>
      <c r="F38" s="33"/>
    </row>
    <row r="39" spans="1:6" outlineLevel="1">
      <c r="A39" s="17">
        <f t="shared" si="1"/>
        <v>35</v>
      </c>
      <c r="B39" s="29" t="str">
        <f t="shared" si="0"/>
        <v>4.1.35</v>
      </c>
      <c r="C39" s="173" t="s">
        <v>1122</v>
      </c>
      <c r="D39" s="174" t="s">
        <v>571</v>
      </c>
      <c r="E39" s="174"/>
      <c r="F39" s="31"/>
    </row>
    <row r="40" spans="1:6" outlineLevel="1">
      <c r="A40" s="17">
        <f t="shared" si="1"/>
        <v>36</v>
      </c>
      <c r="B40" s="122" t="str">
        <f t="shared" si="0"/>
        <v>4.1.36</v>
      </c>
      <c r="C40" s="30" t="s">
        <v>358</v>
      </c>
      <c r="D40" s="97" t="s">
        <v>571</v>
      </c>
      <c r="E40" s="97"/>
      <c r="F40" s="33"/>
    </row>
    <row r="41" spans="1:6" ht="25.5" outlineLevel="1">
      <c r="A41" s="17">
        <f t="shared" si="1"/>
        <v>37</v>
      </c>
      <c r="B41" s="29" t="str">
        <f t="shared" si="0"/>
        <v>4.1.37</v>
      </c>
      <c r="C41" s="35" t="s">
        <v>359</v>
      </c>
      <c r="D41" s="99" t="s">
        <v>571</v>
      </c>
      <c r="E41" s="99"/>
      <c r="F41" s="33"/>
    </row>
    <row r="42" spans="1:6" ht="25.5" outlineLevel="1">
      <c r="A42" s="17">
        <f t="shared" si="1"/>
        <v>38</v>
      </c>
      <c r="B42" s="29" t="str">
        <f t="shared" si="0"/>
        <v>4.1.38</v>
      </c>
      <c r="C42" s="40" t="s">
        <v>81</v>
      </c>
      <c r="D42" s="100" t="s">
        <v>571</v>
      </c>
      <c r="E42" s="100"/>
      <c r="F42" s="33"/>
    </row>
    <row r="43" spans="1:6" ht="25.5" outlineLevel="1">
      <c r="A43" s="17">
        <f t="shared" si="1"/>
        <v>39</v>
      </c>
      <c r="B43" s="29" t="str">
        <f t="shared" si="0"/>
        <v>4.1.39</v>
      </c>
      <c r="C43" s="35" t="s">
        <v>361</v>
      </c>
      <c r="D43" s="49" t="s">
        <v>571</v>
      </c>
      <c r="E43" s="49"/>
      <c r="F43" s="36"/>
    </row>
    <row r="44" spans="1:6" outlineLevel="1">
      <c r="A44" s="17">
        <f t="shared" si="1"/>
        <v>40</v>
      </c>
      <c r="B44" s="29" t="str">
        <f t="shared" si="0"/>
        <v>4.1.40</v>
      </c>
      <c r="C44" s="18" t="s">
        <v>824</v>
      </c>
      <c r="D44" s="56" t="s">
        <v>571</v>
      </c>
      <c r="E44" s="56"/>
      <c r="F44" s="36"/>
    </row>
    <row r="45" spans="1:6" ht="25.5" outlineLevel="1">
      <c r="A45" s="17">
        <f t="shared" si="1"/>
        <v>41</v>
      </c>
      <c r="B45" s="29" t="str">
        <f t="shared" si="0"/>
        <v>4.1.41</v>
      </c>
      <c r="C45" s="18" t="s">
        <v>825</v>
      </c>
      <c r="D45" s="56" t="s">
        <v>571</v>
      </c>
      <c r="E45" s="56"/>
      <c r="F45" s="36"/>
    </row>
    <row r="46" spans="1:6" outlineLevel="1">
      <c r="A46" s="17">
        <f t="shared" si="1"/>
        <v>42</v>
      </c>
      <c r="B46" s="29" t="str">
        <f t="shared" si="0"/>
        <v>4.1.42</v>
      </c>
      <c r="C46" s="40" t="s">
        <v>827</v>
      </c>
      <c r="D46" s="97" t="s">
        <v>571</v>
      </c>
      <c r="E46" s="97"/>
      <c r="F46" s="36"/>
    </row>
    <row r="47" spans="1:6" outlineLevel="1">
      <c r="A47" s="17"/>
      <c r="B47" s="122" t="s">
        <v>1123</v>
      </c>
      <c r="C47" s="40" t="s">
        <v>1124</v>
      </c>
      <c r="D47" s="97" t="s">
        <v>571</v>
      </c>
      <c r="E47" s="97"/>
      <c r="F47" s="36"/>
    </row>
    <row r="48" spans="1:6" outlineLevel="1">
      <c r="A48" s="17"/>
      <c r="B48" s="122" t="s">
        <v>1125</v>
      </c>
      <c r="C48" s="40" t="s">
        <v>1126</v>
      </c>
      <c r="D48" s="97" t="s">
        <v>571</v>
      </c>
      <c r="E48" s="97"/>
      <c r="F48" s="36"/>
    </row>
    <row r="49" spans="1:6" ht="25.5" outlineLevel="1">
      <c r="A49" s="17"/>
      <c r="B49" s="122" t="s">
        <v>1127</v>
      </c>
      <c r="C49" s="40" t="s">
        <v>1128</v>
      </c>
      <c r="D49" s="97" t="s">
        <v>571</v>
      </c>
      <c r="E49" s="97"/>
      <c r="F49" s="36"/>
    </row>
    <row r="50" spans="1:6" ht="25.5" outlineLevel="1">
      <c r="A50" s="17"/>
      <c r="B50" s="122" t="s">
        <v>1129</v>
      </c>
      <c r="C50" s="40" t="s">
        <v>1130</v>
      </c>
      <c r="D50" s="97" t="s">
        <v>571</v>
      </c>
      <c r="E50" s="97"/>
      <c r="F50" s="36"/>
    </row>
    <row r="51" spans="1:6" ht="25.5" outlineLevel="1">
      <c r="A51" s="17"/>
      <c r="B51" s="122" t="s">
        <v>1131</v>
      </c>
      <c r="C51" s="40" t="s">
        <v>1132</v>
      </c>
      <c r="D51" s="97" t="s">
        <v>571</v>
      </c>
      <c r="E51" s="97"/>
      <c r="F51" s="36"/>
    </row>
    <row r="52" spans="1:6" outlineLevel="1">
      <c r="A52" s="17"/>
      <c r="B52" s="122" t="s">
        <v>1133</v>
      </c>
      <c r="C52" s="40" t="s">
        <v>1134</v>
      </c>
      <c r="D52" s="97" t="s">
        <v>571</v>
      </c>
      <c r="E52" s="97"/>
      <c r="F52" s="36"/>
    </row>
    <row r="53" spans="1:6">
      <c r="B53" s="37" t="str">
        <f>CONCATENATE($B$3,"2")</f>
        <v>4.2</v>
      </c>
      <c r="C53" s="92" t="s">
        <v>362</v>
      </c>
      <c r="D53" s="16"/>
      <c r="E53" s="16"/>
      <c r="F53" s="38"/>
    </row>
    <row r="54" spans="1:6" ht="164.25" customHeight="1" outlineLevel="1">
      <c r="A54" s="19">
        <v>1</v>
      </c>
      <c r="B54" s="39" t="str">
        <f>CONCATENATE($B$53,".",A54)</f>
        <v>4.2.1</v>
      </c>
      <c r="C54" s="175" t="s">
        <v>1135</v>
      </c>
      <c r="D54" s="176" t="s">
        <v>571</v>
      </c>
      <c r="E54" s="176"/>
      <c r="F54" s="178"/>
    </row>
    <row r="55" spans="1:6" ht="25.5" outlineLevel="1">
      <c r="A55" s="19">
        <f>A54+1</f>
        <v>2</v>
      </c>
      <c r="B55" s="39" t="str">
        <f t="shared" ref="B55:B97" si="2">CONCATENATE($B$53,".",A55)</f>
        <v>4.2.2</v>
      </c>
      <c r="C55" s="175" t="s">
        <v>363</v>
      </c>
      <c r="D55" s="176" t="s">
        <v>571</v>
      </c>
      <c r="E55" s="176"/>
      <c r="F55" s="33"/>
    </row>
    <row r="56" spans="1:6" ht="25.5" outlineLevel="1">
      <c r="A56" s="19">
        <f t="shared" ref="A56:A97" si="3">A55+1</f>
        <v>3</v>
      </c>
      <c r="B56" s="39" t="str">
        <f t="shared" si="2"/>
        <v>4.2.3</v>
      </c>
      <c r="C56" s="175" t="s">
        <v>364</v>
      </c>
      <c r="D56" s="176" t="s">
        <v>571</v>
      </c>
      <c r="E56" s="176"/>
      <c r="F56" s="33"/>
    </row>
    <row r="57" spans="1:6" ht="25.5" outlineLevel="1">
      <c r="A57" s="19">
        <f t="shared" si="3"/>
        <v>4</v>
      </c>
      <c r="B57" s="39" t="str">
        <f t="shared" si="2"/>
        <v>4.2.4</v>
      </c>
      <c r="C57" s="18" t="s">
        <v>365</v>
      </c>
      <c r="D57" s="56" t="s">
        <v>571</v>
      </c>
      <c r="E57" s="56"/>
      <c r="F57" s="33"/>
    </row>
    <row r="58" spans="1:6" ht="28.5" customHeight="1" outlineLevel="1">
      <c r="A58" s="19">
        <f t="shared" si="3"/>
        <v>5</v>
      </c>
      <c r="B58" s="39" t="str">
        <f t="shared" si="2"/>
        <v>4.2.5</v>
      </c>
      <c r="C58" s="173" t="s">
        <v>2485</v>
      </c>
      <c r="D58" s="174" t="s">
        <v>571</v>
      </c>
      <c r="E58" s="174"/>
      <c r="F58" s="31"/>
    </row>
    <row r="59" spans="1:6" s="26" customFormat="1" outlineLevel="1">
      <c r="A59" s="19">
        <f t="shared" si="3"/>
        <v>6</v>
      </c>
      <c r="B59" s="39" t="str">
        <f t="shared" si="2"/>
        <v>4.2.6</v>
      </c>
      <c r="C59" s="40" t="s">
        <v>1136</v>
      </c>
      <c r="D59" s="100" t="s">
        <v>571</v>
      </c>
      <c r="E59" s="100"/>
      <c r="F59" s="42"/>
    </row>
    <row r="60" spans="1:6" outlineLevel="1">
      <c r="A60" s="19">
        <f t="shared" si="3"/>
        <v>7</v>
      </c>
      <c r="B60" s="39" t="str">
        <f t="shared" si="2"/>
        <v>4.2.7</v>
      </c>
      <c r="C60" s="35" t="s">
        <v>366</v>
      </c>
      <c r="D60" s="99" t="s">
        <v>571</v>
      </c>
      <c r="E60" s="99"/>
      <c r="F60" s="33"/>
    </row>
    <row r="61" spans="1:6" outlineLevel="1">
      <c r="A61" s="19">
        <f t="shared" si="3"/>
        <v>8</v>
      </c>
      <c r="B61" s="39" t="str">
        <f t="shared" si="2"/>
        <v>4.2.8</v>
      </c>
      <c r="C61" s="35" t="s">
        <v>367</v>
      </c>
      <c r="D61" s="99" t="s">
        <v>571</v>
      </c>
      <c r="E61" s="99"/>
      <c r="F61" s="33"/>
    </row>
    <row r="62" spans="1:6" ht="25.5" outlineLevel="1">
      <c r="A62" s="19">
        <f>A61+1</f>
        <v>9</v>
      </c>
      <c r="B62" s="39" t="str">
        <f t="shared" si="2"/>
        <v>4.2.9</v>
      </c>
      <c r="C62" s="35" t="s">
        <v>368</v>
      </c>
      <c r="D62" s="99" t="s">
        <v>571</v>
      </c>
      <c r="E62" s="99"/>
      <c r="F62" s="31"/>
    </row>
    <row r="63" spans="1:6" outlineLevel="1">
      <c r="A63" s="19">
        <f t="shared" si="3"/>
        <v>10</v>
      </c>
      <c r="B63" s="39" t="str">
        <f t="shared" si="2"/>
        <v>4.2.10</v>
      </c>
      <c r="C63" s="35" t="s">
        <v>369</v>
      </c>
      <c r="D63" s="99" t="s">
        <v>571</v>
      </c>
      <c r="E63" s="99"/>
      <c r="F63" s="33"/>
    </row>
    <row r="64" spans="1:6" ht="18.75" customHeight="1" outlineLevel="1">
      <c r="A64" s="19">
        <f t="shared" si="3"/>
        <v>11</v>
      </c>
      <c r="B64" s="39" t="str">
        <f t="shared" si="2"/>
        <v>4.2.11</v>
      </c>
      <c r="C64" s="35" t="s">
        <v>370</v>
      </c>
      <c r="D64" s="99" t="s">
        <v>571</v>
      </c>
      <c r="E64" s="99"/>
      <c r="F64" s="33"/>
    </row>
    <row r="65" spans="1:6" ht="119.25" customHeight="1" outlineLevel="1">
      <c r="A65" s="19">
        <f t="shared" si="3"/>
        <v>12</v>
      </c>
      <c r="B65" s="39" t="str">
        <f t="shared" si="2"/>
        <v>4.2.12</v>
      </c>
      <c r="C65" s="35" t="s">
        <v>1137</v>
      </c>
      <c r="D65" s="99" t="s">
        <v>571</v>
      </c>
      <c r="E65" s="99"/>
      <c r="F65" s="36"/>
    </row>
    <row r="66" spans="1:6" ht="80.25" customHeight="1" outlineLevel="1">
      <c r="A66" s="19">
        <f t="shared" si="3"/>
        <v>13</v>
      </c>
      <c r="B66" s="39" t="str">
        <f t="shared" si="2"/>
        <v>4.2.13</v>
      </c>
      <c r="C66" s="35" t="s">
        <v>371</v>
      </c>
      <c r="D66" s="99" t="s">
        <v>571</v>
      </c>
      <c r="E66" s="99"/>
      <c r="F66" s="31"/>
    </row>
    <row r="67" spans="1:6" ht="25.5" outlineLevel="1">
      <c r="A67" s="19">
        <f t="shared" si="3"/>
        <v>14</v>
      </c>
      <c r="B67" s="39" t="str">
        <f t="shared" si="2"/>
        <v>4.2.14</v>
      </c>
      <c r="C67" s="35" t="s">
        <v>372</v>
      </c>
      <c r="D67" s="99" t="s">
        <v>571</v>
      </c>
      <c r="E67" s="99"/>
      <c r="F67" s="33"/>
    </row>
    <row r="68" spans="1:6" outlineLevel="1">
      <c r="A68" s="19">
        <f t="shared" si="3"/>
        <v>15</v>
      </c>
      <c r="B68" s="39" t="str">
        <f t="shared" si="2"/>
        <v>4.2.15</v>
      </c>
      <c r="C68" s="35" t="s">
        <v>1138</v>
      </c>
      <c r="D68" s="99" t="s">
        <v>571</v>
      </c>
      <c r="E68" s="99"/>
      <c r="F68" s="33"/>
    </row>
    <row r="69" spans="1:6" ht="27.75" customHeight="1" outlineLevel="1">
      <c r="A69" s="19">
        <f t="shared" si="3"/>
        <v>16</v>
      </c>
      <c r="B69" s="39" t="str">
        <f t="shared" si="2"/>
        <v>4.2.16</v>
      </c>
      <c r="C69" s="40" t="s">
        <v>360</v>
      </c>
      <c r="D69" s="100" t="s">
        <v>571</v>
      </c>
      <c r="E69" s="100"/>
      <c r="F69" s="33"/>
    </row>
    <row r="70" spans="1:6" outlineLevel="1">
      <c r="A70" s="19">
        <f t="shared" si="3"/>
        <v>17</v>
      </c>
      <c r="B70" s="39" t="str">
        <f t="shared" si="2"/>
        <v>4.2.17</v>
      </c>
      <c r="C70" s="40" t="s">
        <v>80</v>
      </c>
      <c r="D70" s="100" t="s">
        <v>571</v>
      </c>
      <c r="E70" s="100"/>
      <c r="F70" s="33"/>
    </row>
    <row r="71" spans="1:6" ht="25.5" outlineLevel="1">
      <c r="A71" s="19">
        <f t="shared" si="3"/>
        <v>18</v>
      </c>
      <c r="B71" s="39" t="str">
        <f t="shared" si="2"/>
        <v>4.2.18</v>
      </c>
      <c r="C71" s="30" t="s">
        <v>1139</v>
      </c>
      <c r="D71" s="97" t="s">
        <v>571</v>
      </c>
      <c r="E71" s="97"/>
      <c r="F71" s="31"/>
    </row>
    <row r="72" spans="1:6" ht="29.25" customHeight="1" outlineLevel="1">
      <c r="A72" s="19">
        <f t="shared" si="3"/>
        <v>19</v>
      </c>
      <c r="B72" s="39" t="str">
        <f t="shared" si="2"/>
        <v>4.2.19</v>
      </c>
      <c r="C72" s="30" t="s">
        <v>373</v>
      </c>
      <c r="D72" s="97" t="s">
        <v>571</v>
      </c>
      <c r="E72" s="97"/>
      <c r="F72" s="33"/>
    </row>
    <row r="73" spans="1:6" outlineLevel="1">
      <c r="A73" s="19">
        <f t="shared" si="3"/>
        <v>20</v>
      </c>
      <c r="B73" s="39" t="str">
        <f t="shared" si="2"/>
        <v>4.2.20</v>
      </c>
      <c r="C73" s="175" t="s">
        <v>374</v>
      </c>
      <c r="D73" s="176" t="s">
        <v>571</v>
      </c>
      <c r="E73" s="176"/>
      <c r="F73" s="33"/>
    </row>
    <row r="74" spans="1:6" ht="25.5" outlineLevel="1">
      <c r="A74" s="19">
        <f t="shared" si="3"/>
        <v>21</v>
      </c>
      <c r="B74" s="39" t="str">
        <f t="shared" si="2"/>
        <v>4.2.21</v>
      </c>
      <c r="C74" s="18" t="s">
        <v>375</v>
      </c>
      <c r="D74" s="56" t="s">
        <v>571</v>
      </c>
      <c r="E74" s="56"/>
      <c r="F74" s="33"/>
    </row>
    <row r="75" spans="1:6" s="26" customFormat="1" hidden="1" outlineLevel="1">
      <c r="A75" s="26">
        <f t="shared" si="3"/>
        <v>22</v>
      </c>
      <c r="B75" s="179"/>
      <c r="C75" s="40"/>
      <c r="D75" s="100"/>
      <c r="E75" s="100"/>
      <c r="F75" s="42"/>
    </row>
    <row r="76" spans="1:6" outlineLevel="1">
      <c r="A76" s="19">
        <f t="shared" si="3"/>
        <v>23</v>
      </c>
      <c r="B76" s="39" t="str">
        <f t="shared" si="2"/>
        <v>4.2.23</v>
      </c>
      <c r="C76" s="40" t="s">
        <v>376</v>
      </c>
      <c r="D76" s="100" t="s">
        <v>571</v>
      </c>
      <c r="E76" s="100"/>
      <c r="F76" s="33"/>
    </row>
    <row r="77" spans="1:6" outlineLevel="1">
      <c r="A77" s="19">
        <f t="shared" si="3"/>
        <v>24</v>
      </c>
      <c r="B77" s="39" t="str">
        <f t="shared" si="2"/>
        <v>4.2.24</v>
      </c>
      <c r="C77" s="40" t="s">
        <v>377</v>
      </c>
      <c r="D77" s="100" t="s">
        <v>571</v>
      </c>
      <c r="E77" s="100"/>
      <c r="F77" s="33"/>
    </row>
    <row r="78" spans="1:6" ht="25.5" outlineLevel="1">
      <c r="A78" s="19">
        <f t="shared" si="3"/>
        <v>25</v>
      </c>
      <c r="B78" s="39" t="str">
        <f t="shared" si="2"/>
        <v>4.2.25</v>
      </c>
      <c r="C78" s="40" t="s">
        <v>378</v>
      </c>
      <c r="D78" s="100" t="s">
        <v>571</v>
      </c>
      <c r="E78" s="100"/>
    </row>
    <row r="79" spans="1:6" outlineLevel="1">
      <c r="A79" s="19">
        <f t="shared" si="3"/>
        <v>26</v>
      </c>
      <c r="B79" s="39" t="str">
        <f t="shared" si="2"/>
        <v>4.2.26</v>
      </c>
      <c r="C79" s="40" t="s">
        <v>379</v>
      </c>
      <c r="D79" s="100" t="s">
        <v>571</v>
      </c>
      <c r="E79" s="100"/>
      <c r="F79" s="33"/>
    </row>
    <row r="80" spans="1:6" ht="25.5" outlineLevel="1">
      <c r="A80" s="19">
        <f t="shared" si="3"/>
        <v>27</v>
      </c>
      <c r="B80" s="39" t="str">
        <f t="shared" si="2"/>
        <v>4.2.27</v>
      </c>
      <c r="C80" s="40" t="s">
        <v>380</v>
      </c>
      <c r="D80" s="100" t="s">
        <v>571</v>
      </c>
      <c r="E80" s="100"/>
      <c r="F80" s="33"/>
    </row>
    <row r="81" spans="1:6" outlineLevel="1">
      <c r="A81" s="19">
        <f t="shared" si="3"/>
        <v>28</v>
      </c>
      <c r="B81" s="39" t="str">
        <f t="shared" si="2"/>
        <v>4.2.28</v>
      </c>
      <c r="C81" s="40" t="s">
        <v>381</v>
      </c>
      <c r="D81" s="100" t="s">
        <v>571</v>
      </c>
      <c r="E81" s="100"/>
      <c r="F81" s="33"/>
    </row>
    <row r="82" spans="1:6" ht="38.25" outlineLevel="1">
      <c r="A82" s="19">
        <f t="shared" si="3"/>
        <v>29</v>
      </c>
      <c r="B82" s="39" t="str">
        <f t="shared" si="2"/>
        <v>4.2.29</v>
      </c>
      <c r="C82" s="40" t="s">
        <v>382</v>
      </c>
      <c r="D82" s="100" t="s">
        <v>571</v>
      </c>
      <c r="E82" s="100"/>
      <c r="F82" s="33"/>
    </row>
    <row r="83" spans="1:6" s="26" customFormat="1" hidden="1" outlineLevel="1">
      <c r="A83" s="26">
        <f t="shared" si="3"/>
        <v>30</v>
      </c>
      <c r="B83" s="179"/>
      <c r="C83" s="40"/>
      <c r="D83" s="100"/>
      <c r="E83" s="100"/>
      <c r="F83" s="42"/>
    </row>
    <row r="84" spans="1:6" s="26" customFormat="1" hidden="1" outlineLevel="1">
      <c r="A84" s="26">
        <f t="shared" si="3"/>
        <v>31</v>
      </c>
      <c r="B84" s="179"/>
      <c r="C84" s="40"/>
      <c r="D84" s="100"/>
      <c r="E84" s="100"/>
      <c r="F84" s="42"/>
    </row>
    <row r="85" spans="1:6" s="26" customFormat="1" hidden="1" outlineLevel="1">
      <c r="A85" s="26">
        <f t="shared" si="3"/>
        <v>32</v>
      </c>
      <c r="B85" s="179"/>
      <c r="C85" s="40"/>
      <c r="D85" s="100"/>
      <c r="E85" s="100"/>
      <c r="F85" s="42"/>
    </row>
    <row r="86" spans="1:6" outlineLevel="1">
      <c r="A86" s="19">
        <f t="shared" si="3"/>
        <v>33</v>
      </c>
      <c r="B86" s="39" t="str">
        <f t="shared" si="2"/>
        <v>4.2.33</v>
      </c>
      <c r="C86" s="40" t="s">
        <v>383</v>
      </c>
      <c r="D86" s="100" t="s">
        <v>571</v>
      </c>
      <c r="E86" s="100"/>
      <c r="F86" s="31"/>
    </row>
    <row r="87" spans="1:6" ht="25.5" outlineLevel="1">
      <c r="A87" s="19">
        <f t="shared" si="3"/>
        <v>34</v>
      </c>
      <c r="B87" s="39" t="str">
        <f t="shared" si="2"/>
        <v>4.2.34</v>
      </c>
      <c r="C87" s="40" t="s">
        <v>384</v>
      </c>
      <c r="D87" s="100" t="s">
        <v>571</v>
      </c>
      <c r="E87" s="100"/>
      <c r="F87" s="31"/>
    </row>
    <row r="88" spans="1:6" ht="25.5" outlineLevel="1">
      <c r="A88" s="19">
        <f t="shared" si="3"/>
        <v>35</v>
      </c>
      <c r="B88" s="39" t="str">
        <f t="shared" si="2"/>
        <v>4.2.35</v>
      </c>
      <c r="C88" s="40" t="s">
        <v>385</v>
      </c>
      <c r="D88" s="100" t="s">
        <v>573</v>
      </c>
      <c r="E88" s="100"/>
      <c r="F88" s="33"/>
    </row>
    <row r="89" spans="1:6" outlineLevel="1">
      <c r="A89" s="19">
        <f t="shared" si="3"/>
        <v>36</v>
      </c>
      <c r="B89" s="39" t="str">
        <f t="shared" si="2"/>
        <v>4.2.36</v>
      </c>
      <c r="C89" s="40" t="s">
        <v>386</v>
      </c>
      <c r="D89" s="100" t="s">
        <v>571</v>
      </c>
      <c r="E89" s="100"/>
      <c r="F89" s="33"/>
    </row>
    <row r="90" spans="1:6" outlineLevel="1">
      <c r="A90" s="19">
        <f t="shared" si="3"/>
        <v>37</v>
      </c>
      <c r="B90" s="39" t="str">
        <f t="shared" si="2"/>
        <v>4.2.37</v>
      </c>
      <c r="C90" s="40" t="s">
        <v>387</v>
      </c>
      <c r="D90" s="100" t="s">
        <v>571</v>
      </c>
      <c r="E90" s="100"/>
      <c r="F90" s="33"/>
    </row>
    <row r="91" spans="1:6" outlineLevel="1">
      <c r="A91" s="19">
        <f t="shared" si="3"/>
        <v>38</v>
      </c>
      <c r="B91" s="39" t="str">
        <f t="shared" si="2"/>
        <v>4.2.38</v>
      </c>
      <c r="C91" s="40" t="s">
        <v>388</v>
      </c>
      <c r="D91" s="100" t="s">
        <v>571</v>
      </c>
      <c r="E91" s="100"/>
      <c r="F91" s="33"/>
    </row>
    <row r="92" spans="1:6" outlineLevel="1">
      <c r="A92" s="19">
        <f t="shared" si="3"/>
        <v>39</v>
      </c>
      <c r="B92" s="39" t="str">
        <f t="shared" si="2"/>
        <v>4.2.39</v>
      </c>
      <c r="C92" s="40" t="s">
        <v>389</v>
      </c>
      <c r="D92" s="100" t="s">
        <v>571</v>
      </c>
      <c r="E92" s="100"/>
      <c r="F92" s="33"/>
    </row>
    <row r="93" spans="1:6" outlineLevel="1">
      <c r="A93" s="19">
        <f t="shared" si="3"/>
        <v>40</v>
      </c>
      <c r="B93" s="39" t="str">
        <f t="shared" si="2"/>
        <v>4.2.40</v>
      </c>
      <c r="C93" s="40" t="s">
        <v>390</v>
      </c>
      <c r="D93" s="100" t="s">
        <v>571</v>
      </c>
      <c r="E93" s="100"/>
      <c r="F93" s="33"/>
    </row>
    <row r="94" spans="1:6" ht="25.5" outlineLevel="1">
      <c r="A94" s="19">
        <f t="shared" si="3"/>
        <v>41</v>
      </c>
      <c r="B94" s="39" t="str">
        <f t="shared" si="2"/>
        <v>4.2.41</v>
      </c>
      <c r="C94" s="40" t="s">
        <v>391</v>
      </c>
      <c r="D94" s="100" t="s">
        <v>571</v>
      </c>
      <c r="E94" s="100"/>
      <c r="F94" s="33"/>
    </row>
    <row r="95" spans="1:6" outlineLevel="1">
      <c r="A95" s="19">
        <f t="shared" si="3"/>
        <v>42</v>
      </c>
      <c r="B95" s="39" t="str">
        <f t="shared" si="2"/>
        <v>4.2.42</v>
      </c>
      <c r="C95" s="40" t="s">
        <v>392</v>
      </c>
      <c r="D95" s="100" t="s">
        <v>571</v>
      </c>
      <c r="E95" s="100"/>
      <c r="F95" s="33"/>
    </row>
    <row r="96" spans="1:6" outlineLevel="1">
      <c r="A96" s="19">
        <f t="shared" si="3"/>
        <v>43</v>
      </c>
      <c r="B96" s="39" t="str">
        <f t="shared" si="2"/>
        <v>4.2.43</v>
      </c>
      <c r="C96" s="30" t="s">
        <v>1140</v>
      </c>
      <c r="D96" s="97" t="s">
        <v>571</v>
      </c>
      <c r="E96" s="97"/>
      <c r="F96" s="33"/>
    </row>
    <row r="97" spans="1:6" outlineLevel="1">
      <c r="A97" s="19">
        <f t="shared" si="3"/>
        <v>44</v>
      </c>
      <c r="B97" s="39" t="str">
        <f t="shared" si="2"/>
        <v>4.2.44</v>
      </c>
      <c r="C97" s="40" t="s">
        <v>393</v>
      </c>
      <c r="D97" s="100" t="s">
        <v>571</v>
      </c>
      <c r="E97" s="100"/>
      <c r="F97" s="33"/>
    </row>
    <row r="98" spans="1:6" ht="25.5" outlineLevel="1">
      <c r="B98" s="179" t="s">
        <v>1141</v>
      </c>
      <c r="C98" s="40" t="s">
        <v>1142</v>
      </c>
      <c r="D98" s="100" t="s">
        <v>571</v>
      </c>
      <c r="E98" s="100"/>
      <c r="F98" s="33"/>
    </row>
    <row r="99" spans="1:6" ht="23.25" customHeight="1" outlineLevel="1">
      <c r="B99" s="179" t="s">
        <v>1143</v>
      </c>
      <c r="C99" s="40" t="s">
        <v>1144</v>
      </c>
      <c r="D99" s="100" t="s">
        <v>571</v>
      </c>
      <c r="E99" s="100"/>
      <c r="F99" s="33"/>
    </row>
    <row r="100" spans="1:6" ht="23.25" customHeight="1" outlineLevel="1">
      <c r="B100" s="179" t="s">
        <v>1145</v>
      </c>
      <c r="C100" s="40" t="s">
        <v>1146</v>
      </c>
      <c r="D100" s="100" t="s">
        <v>571</v>
      </c>
      <c r="E100" s="100"/>
      <c r="F100" s="33"/>
    </row>
    <row r="101" spans="1:6" ht="30" customHeight="1" outlineLevel="1">
      <c r="B101" s="179" t="s">
        <v>1147</v>
      </c>
      <c r="C101" s="40" t="s">
        <v>1148</v>
      </c>
      <c r="D101" s="100" t="s">
        <v>571</v>
      </c>
      <c r="E101" s="100"/>
      <c r="F101" s="33"/>
    </row>
    <row r="102" spans="1:6" ht="27.6" customHeight="1" outlineLevel="1">
      <c r="B102" s="179" t="s">
        <v>1149</v>
      </c>
      <c r="C102" s="40" t="s">
        <v>1150</v>
      </c>
      <c r="D102" s="100" t="s">
        <v>571</v>
      </c>
      <c r="E102" s="100"/>
      <c r="F102" s="33"/>
    </row>
    <row r="103" spans="1:6">
      <c r="B103" s="91" t="str">
        <f>CONCATENATE($B$3,"3")</f>
        <v>4.3</v>
      </c>
      <c r="C103" s="92" t="s">
        <v>394</v>
      </c>
      <c r="D103" s="16"/>
      <c r="E103" s="16"/>
      <c r="F103" s="38"/>
    </row>
    <row r="104" spans="1:6" ht="241.5" customHeight="1" outlineLevel="1">
      <c r="A104" s="19">
        <v>1</v>
      </c>
      <c r="B104" s="44" t="str">
        <f t="shared" ref="B104:B127" si="4">CONCATENATE($B$103,".",A104)</f>
        <v>4.3.1</v>
      </c>
      <c r="C104" s="142" t="s">
        <v>1151</v>
      </c>
      <c r="D104" s="100" t="s">
        <v>571</v>
      </c>
      <c r="E104" s="100"/>
      <c r="F104" s="33"/>
    </row>
    <row r="105" spans="1:6" ht="25.5" outlineLevel="1">
      <c r="A105" s="19">
        <f>A104+1</f>
        <v>2</v>
      </c>
      <c r="B105" s="44" t="str">
        <f t="shared" si="4"/>
        <v>4.3.2</v>
      </c>
      <c r="C105" s="40" t="s">
        <v>395</v>
      </c>
      <c r="D105" s="100" t="s">
        <v>571</v>
      </c>
      <c r="E105" s="100"/>
      <c r="F105" s="33"/>
    </row>
    <row r="106" spans="1:6" ht="38.25" outlineLevel="1">
      <c r="A106" s="19">
        <f t="shared" ref="A106:A127" si="5">A105+1</f>
        <v>3</v>
      </c>
      <c r="B106" s="44" t="str">
        <f t="shared" si="4"/>
        <v>4.3.3</v>
      </c>
      <c r="C106" s="40" t="s">
        <v>396</v>
      </c>
      <c r="D106" s="100" t="s">
        <v>571</v>
      </c>
      <c r="E106" s="100"/>
      <c r="F106" s="33"/>
    </row>
    <row r="107" spans="1:6" outlineLevel="1">
      <c r="A107" s="19">
        <f t="shared" si="5"/>
        <v>4</v>
      </c>
      <c r="B107" s="44" t="str">
        <f t="shared" si="4"/>
        <v>4.3.4</v>
      </c>
      <c r="C107" s="40" t="s">
        <v>397</v>
      </c>
      <c r="D107" s="100" t="s">
        <v>571</v>
      </c>
      <c r="E107" s="100"/>
      <c r="F107" s="33"/>
    </row>
    <row r="108" spans="1:6" s="26" customFormat="1" hidden="1" outlineLevel="1">
      <c r="A108" s="26">
        <f t="shared" si="5"/>
        <v>5</v>
      </c>
      <c r="B108" s="122"/>
      <c r="C108" s="40"/>
      <c r="D108" s="100"/>
      <c r="E108" s="100"/>
      <c r="F108" s="42"/>
    </row>
    <row r="109" spans="1:6" outlineLevel="1">
      <c r="A109" s="19">
        <f t="shared" si="5"/>
        <v>6</v>
      </c>
      <c r="B109" s="44" t="str">
        <f t="shared" si="4"/>
        <v>4.3.6</v>
      </c>
      <c r="C109" s="40" t="s">
        <v>398</v>
      </c>
      <c r="D109" s="100" t="s">
        <v>571</v>
      </c>
      <c r="E109" s="100"/>
      <c r="F109" s="33"/>
    </row>
    <row r="110" spans="1:6" ht="38.25" outlineLevel="1">
      <c r="A110" s="19">
        <f t="shared" si="5"/>
        <v>7</v>
      </c>
      <c r="B110" s="44" t="str">
        <f t="shared" si="4"/>
        <v>4.3.7</v>
      </c>
      <c r="C110" s="40" t="s">
        <v>399</v>
      </c>
      <c r="D110" s="100" t="s">
        <v>571</v>
      </c>
      <c r="E110" s="100"/>
      <c r="F110" s="33"/>
    </row>
    <row r="111" spans="1:6" outlineLevel="1">
      <c r="A111" s="19">
        <f t="shared" si="5"/>
        <v>8</v>
      </c>
      <c r="B111" s="44" t="str">
        <f t="shared" si="4"/>
        <v>4.3.8</v>
      </c>
      <c r="C111" s="40" t="s">
        <v>400</v>
      </c>
      <c r="D111" s="100" t="s">
        <v>571</v>
      </c>
      <c r="E111" s="100"/>
      <c r="F111" s="33"/>
    </row>
    <row r="112" spans="1:6" ht="25.5" outlineLevel="1">
      <c r="A112" s="19">
        <f t="shared" si="5"/>
        <v>9</v>
      </c>
      <c r="B112" s="44" t="str">
        <f t="shared" si="4"/>
        <v>4.3.9</v>
      </c>
      <c r="C112" s="35" t="s">
        <v>401</v>
      </c>
      <c r="D112" s="99" t="s">
        <v>571</v>
      </c>
      <c r="E112" s="99"/>
      <c r="F112" s="33"/>
    </row>
    <row r="113" spans="1:6" ht="38.25" outlineLevel="1">
      <c r="A113" s="19">
        <f t="shared" si="5"/>
        <v>10</v>
      </c>
      <c r="B113" s="44" t="str">
        <f t="shared" si="4"/>
        <v>4.3.10</v>
      </c>
      <c r="C113" s="35" t="s">
        <v>1152</v>
      </c>
      <c r="D113" s="99" t="s">
        <v>571</v>
      </c>
      <c r="E113" s="99"/>
      <c r="F113" s="33"/>
    </row>
    <row r="114" spans="1:6" outlineLevel="1">
      <c r="A114" s="19">
        <f t="shared" si="5"/>
        <v>11</v>
      </c>
      <c r="B114" s="44" t="str">
        <f t="shared" si="4"/>
        <v>4.3.11</v>
      </c>
      <c r="C114" s="35" t="s">
        <v>402</v>
      </c>
      <c r="D114" s="99" t="s">
        <v>571</v>
      </c>
      <c r="E114" s="99"/>
      <c r="F114" s="33"/>
    </row>
    <row r="115" spans="1:6" ht="25.5" outlineLevel="1">
      <c r="A115" s="19">
        <f t="shared" si="5"/>
        <v>12</v>
      </c>
      <c r="B115" s="44" t="str">
        <f t="shared" si="4"/>
        <v>4.3.12</v>
      </c>
      <c r="C115" s="35" t="s">
        <v>403</v>
      </c>
      <c r="D115" s="99" t="s">
        <v>571</v>
      </c>
      <c r="E115" s="99"/>
      <c r="F115" s="33"/>
    </row>
    <row r="116" spans="1:6" outlineLevel="1">
      <c r="A116" s="19">
        <f t="shared" si="5"/>
        <v>13</v>
      </c>
      <c r="B116" s="44" t="str">
        <f t="shared" si="4"/>
        <v>4.3.13</v>
      </c>
      <c r="C116" s="35" t="s">
        <v>404</v>
      </c>
      <c r="D116" s="99" t="s">
        <v>571</v>
      </c>
      <c r="E116" s="99"/>
      <c r="F116" s="33"/>
    </row>
    <row r="117" spans="1:6" ht="25.5" outlineLevel="1">
      <c r="A117" s="19">
        <f t="shared" si="5"/>
        <v>14</v>
      </c>
      <c r="B117" s="44" t="str">
        <f t="shared" si="4"/>
        <v>4.3.14</v>
      </c>
      <c r="C117" s="35" t="s">
        <v>405</v>
      </c>
      <c r="D117" s="99" t="s">
        <v>571</v>
      </c>
      <c r="E117" s="99"/>
      <c r="F117" s="33"/>
    </row>
    <row r="118" spans="1:6" ht="25.5" outlineLevel="1">
      <c r="A118" s="19">
        <f t="shared" si="5"/>
        <v>15</v>
      </c>
      <c r="B118" s="44" t="str">
        <f t="shared" si="4"/>
        <v>4.3.15</v>
      </c>
      <c r="C118" s="35" t="s">
        <v>406</v>
      </c>
      <c r="D118" s="99" t="s">
        <v>571</v>
      </c>
      <c r="E118" s="99"/>
      <c r="F118" s="33"/>
    </row>
    <row r="119" spans="1:6" ht="25.5" outlineLevel="1">
      <c r="A119" s="19">
        <f t="shared" si="5"/>
        <v>16</v>
      </c>
      <c r="B119" s="44" t="str">
        <f t="shared" si="4"/>
        <v>4.3.16</v>
      </c>
      <c r="C119" s="40" t="s">
        <v>407</v>
      </c>
      <c r="D119" s="99" t="s">
        <v>571</v>
      </c>
      <c r="E119" s="99"/>
      <c r="F119" s="33"/>
    </row>
    <row r="120" spans="1:6" outlineLevel="1">
      <c r="A120" s="19">
        <f t="shared" si="5"/>
        <v>17</v>
      </c>
      <c r="B120" s="44" t="str">
        <f t="shared" si="4"/>
        <v>4.3.17</v>
      </c>
      <c r="C120" s="35" t="s">
        <v>408</v>
      </c>
      <c r="D120" s="99" t="s">
        <v>571</v>
      </c>
      <c r="E120" s="99"/>
      <c r="F120" s="33"/>
    </row>
    <row r="121" spans="1:6" outlineLevel="1">
      <c r="A121" s="19">
        <f t="shared" si="5"/>
        <v>18</v>
      </c>
      <c r="B121" s="44" t="str">
        <f t="shared" si="4"/>
        <v>4.3.18</v>
      </c>
      <c r="C121" s="35" t="s">
        <v>409</v>
      </c>
      <c r="D121" s="99" t="s">
        <v>571</v>
      </c>
      <c r="E121" s="99"/>
      <c r="F121" s="33"/>
    </row>
    <row r="122" spans="1:6" outlineLevel="1">
      <c r="A122" s="19">
        <f t="shared" si="5"/>
        <v>19</v>
      </c>
      <c r="B122" s="44" t="str">
        <f t="shared" si="4"/>
        <v>4.3.19</v>
      </c>
      <c r="C122" s="35" t="s">
        <v>410</v>
      </c>
      <c r="D122" s="99" t="s">
        <v>571</v>
      </c>
      <c r="E122" s="99"/>
      <c r="F122" s="33"/>
    </row>
    <row r="123" spans="1:6" outlineLevel="1">
      <c r="A123" s="19">
        <f t="shared" si="5"/>
        <v>20</v>
      </c>
      <c r="B123" s="44" t="str">
        <f t="shared" si="4"/>
        <v>4.3.20</v>
      </c>
      <c r="C123" s="35" t="s">
        <v>411</v>
      </c>
      <c r="D123" s="99" t="s">
        <v>571</v>
      </c>
      <c r="E123" s="99"/>
      <c r="F123" s="33"/>
    </row>
    <row r="124" spans="1:6" outlineLevel="1">
      <c r="A124" s="19">
        <f t="shared" si="5"/>
        <v>21</v>
      </c>
      <c r="B124" s="44" t="str">
        <f t="shared" si="4"/>
        <v>4.3.21</v>
      </c>
      <c r="C124" s="40" t="s">
        <v>412</v>
      </c>
      <c r="D124" s="100" t="s">
        <v>571</v>
      </c>
      <c r="E124" s="100"/>
      <c r="F124" s="33"/>
    </row>
    <row r="125" spans="1:6" outlineLevel="1">
      <c r="A125" s="19">
        <f t="shared" si="5"/>
        <v>22</v>
      </c>
      <c r="B125" s="44" t="str">
        <f t="shared" si="4"/>
        <v>4.3.22</v>
      </c>
      <c r="C125" s="35" t="s">
        <v>413</v>
      </c>
      <c r="D125" s="99" t="s">
        <v>571</v>
      </c>
      <c r="E125" s="99"/>
      <c r="F125" s="33"/>
    </row>
    <row r="126" spans="1:6" outlineLevel="1">
      <c r="A126" s="19">
        <f t="shared" si="5"/>
        <v>23</v>
      </c>
      <c r="B126" s="44" t="str">
        <f t="shared" si="4"/>
        <v>4.3.23</v>
      </c>
      <c r="C126" s="35" t="s">
        <v>414</v>
      </c>
      <c r="D126" s="99" t="s">
        <v>571</v>
      </c>
      <c r="E126" s="99"/>
      <c r="F126" s="33"/>
    </row>
    <row r="127" spans="1:6" outlineLevel="1">
      <c r="A127" s="19">
        <f t="shared" si="5"/>
        <v>24</v>
      </c>
      <c r="B127" s="44" t="str">
        <f t="shared" si="4"/>
        <v>4.3.24</v>
      </c>
      <c r="C127" s="40" t="s">
        <v>415</v>
      </c>
      <c r="D127" s="100" t="s">
        <v>571</v>
      </c>
      <c r="E127" s="100"/>
      <c r="F127" s="33"/>
    </row>
    <row r="128" spans="1:6" outlineLevel="1">
      <c r="B128" s="122" t="s">
        <v>1153</v>
      </c>
      <c r="C128" s="40" t="s">
        <v>1154</v>
      </c>
      <c r="D128" s="100" t="s">
        <v>571</v>
      </c>
      <c r="E128" s="100"/>
      <c r="F128" s="33"/>
    </row>
    <row r="129" spans="1:6" ht="40.15" customHeight="1" outlineLevel="1">
      <c r="B129" s="122" t="s">
        <v>1155</v>
      </c>
      <c r="C129" s="40" t="s">
        <v>1156</v>
      </c>
      <c r="D129" s="100" t="s">
        <v>571</v>
      </c>
      <c r="E129" s="100"/>
      <c r="F129" s="33"/>
    </row>
    <row r="130" spans="1:6" ht="30" customHeight="1" outlineLevel="1">
      <c r="B130" s="122" t="s">
        <v>1157</v>
      </c>
      <c r="C130" s="40" t="s">
        <v>1158</v>
      </c>
      <c r="D130" s="100" t="s">
        <v>571</v>
      </c>
      <c r="E130" s="100"/>
      <c r="F130" s="33"/>
    </row>
    <row r="131" spans="1:6" ht="30" customHeight="1" outlineLevel="1">
      <c r="B131" s="122" t="s">
        <v>1159</v>
      </c>
      <c r="C131" s="40" t="s">
        <v>1160</v>
      </c>
      <c r="D131" s="100" t="s">
        <v>571</v>
      </c>
      <c r="E131" s="100"/>
      <c r="F131" s="33"/>
    </row>
    <row r="132" spans="1:6" ht="30" customHeight="1" outlineLevel="1">
      <c r="B132" s="122" t="s">
        <v>1161</v>
      </c>
      <c r="C132" s="40" t="s">
        <v>1162</v>
      </c>
      <c r="D132" s="100" t="s">
        <v>571</v>
      </c>
      <c r="E132" s="100"/>
      <c r="F132" s="33"/>
    </row>
    <row r="133" spans="1:6" ht="30" customHeight="1" outlineLevel="1">
      <c r="B133" s="122" t="s">
        <v>1163</v>
      </c>
      <c r="C133" s="40" t="s">
        <v>1142</v>
      </c>
      <c r="D133" s="100" t="s">
        <v>571</v>
      </c>
      <c r="E133" s="100"/>
      <c r="F133" s="33"/>
    </row>
    <row r="134" spans="1:6">
      <c r="B134" s="91" t="str">
        <f>CONCATENATE($B$3,"4")</f>
        <v>4.4</v>
      </c>
      <c r="C134" s="92" t="s">
        <v>416</v>
      </c>
      <c r="D134" s="16"/>
      <c r="E134" s="16"/>
      <c r="F134" s="38"/>
    </row>
    <row r="135" spans="1:6" ht="76.5" outlineLevel="1">
      <c r="A135" s="19">
        <v>1</v>
      </c>
      <c r="B135" s="44" t="str">
        <f>CONCATENATE($B$134,".",A135)</f>
        <v>4.4.1</v>
      </c>
      <c r="C135" s="30" t="s">
        <v>1164</v>
      </c>
      <c r="D135" s="97" t="s">
        <v>571</v>
      </c>
      <c r="E135" s="97"/>
      <c r="F135" s="33"/>
    </row>
    <row r="136" spans="1:6" outlineLevel="1">
      <c r="A136" s="19">
        <f>A135+1</f>
        <v>2</v>
      </c>
      <c r="B136" s="44" t="str">
        <f t="shared" ref="B136:B199" si="6">CONCATENATE($B$134,".",A136)</f>
        <v>4.4.2</v>
      </c>
      <c r="C136" s="40" t="s">
        <v>417</v>
      </c>
      <c r="D136" s="100" t="s">
        <v>571</v>
      </c>
      <c r="E136" s="100"/>
      <c r="F136" s="33"/>
    </row>
    <row r="137" spans="1:6" outlineLevel="1">
      <c r="A137" s="19">
        <f t="shared" ref="A137:A200" si="7">A136+1</f>
        <v>3</v>
      </c>
      <c r="B137" s="44" t="str">
        <f t="shared" si="6"/>
        <v>4.4.3</v>
      </c>
      <c r="C137" s="40" t="s">
        <v>418</v>
      </c>
      <c r="D137" s="100" t="s">
        <v>571</v>
      </c>
      <c r="E137" s="100"/>
      <c r="F137" s="33"/>
    </row>
    <row r="138" spans="1:6" outlineLevel="1">
      <c r="A138" s="19">
        <f t="shared" si="7"/>
        <v>4</v>
      </c>
      <c r="B138" s="44" t="str">
        <f t="shared" si="6"/>
        <v>4.4.4</v>
      </c>
      <c r="C138" s="40" t="s">
        <v>419</v>
      </c>
      <c r="D138" s="100" t="s">
        <v>571</v>
      </c>
      <c r="E138" s="100"/>
      <c r="F138" s="33"/>
    </row>
    <row r="139" spans="1:6" outlineLevel="1">
      <c r="A139" s="19">
        <f t="shared" si="7"/>
        <v>5</v>
      </c>
      <c r="B139" s="44" t="str">
        <f t="shared" si="6"/>
        <v>4.4.5</v>
      </c>
      <c r="C139" s="40" t="s">
        <v>420</v>
      </c>
      <c r="D139" s="100" t="s">
        <v>571</v>
      </c>
      <c r="E139" s="100"/>
      <c r="F139" s="33"/>
    </row>
    <row r="140" spans="1:6" ht="25.5" outlineLevel="1">
      <c r="A140" s="19">
        <f t="shared" si="7"/>
        <v>6</v>
      </c>
      <c r="B140" s="44" t="str">
        <f t="shared" si="6"/>
        <v>4.4.6</v>
      </c>
      <c r="C140" s="40" t="s">
        <v>421</v>
      </c>
      <c r="D140" s="100" t="s">
        <v>571</v>
      </c>
      <c r="E140" s="100"/>
      <c r="F140" s="33"/>
    </row>
    <row r="141" spans="1:6" outlineLevel="1">
      <c r="A141" s="19">
        <f t="shared" si="7"/>
        <v>7</v>
      </c>
      <c r="B141" s="44" t="str">
        <f t="shared" si="6"/>
        <v>4.4.7</v>
      </c>
      <c r="C141" s="30" t="s">
        <v>422</v>
      </c>
      <c r="D141" s="97" t="s">
        <v>571</v>
      </c>
      <c r="E141" s="97"/>
      <c r="F141" s="33"/>
    </row>
    <row r="142" spans="1:6" ht="25.5" outlineLevel="1">
      <c r="A142" s="19">
        <f t="shared" si="7"/>
        <v>8</v>
      </c>
      <c r="B142" s="44" t="str">
        <f t="shared" si="6"/>
        <v>4.4.8</v>
      </c>
      <c r="C142" s="40" t="s">
        <v>1165</v>
      </c>
      <c r="D142" s="100" t="s">
        <v>571</v>
      </c>
      <c r="E142" s="100"/>
      <c r="F142" s="33"/>
    </row>
    <row r="143" spans="1:6" outlineLevel="1">
      <c r="A143" s="19">
        <f t="shared" si="7"/>
        <v>9</v>
      </c>
      <c r="B143" s="44" t="str">
        <f t="shared" si="6"/>
        <v>4.4.9</v>
      </c>
      <c r="C143" s="40" t="s">
        <v>423</v>
      </c>
      <c r="D143" s="100" t="s">
        <v>571</v>
      </c>
      <c r="E143" s="100"/>
      <c r="F143" s="33"/>
    </row>
    <row r="144" spans="1:6" outlineLevel="1">
      <c r="A144" s="19">
        <f t="shared" si="7"/>
        <v>10</v>
      </c>
      <c r="B144" s="44" t="str">
        <f t="shared" si="6"/>
        <v>4.4.10</v>
      </c>
      <c r="C144" s="35" t="s">
        <v>424</v>
      </c>
      <c r="D144" s="99" t="s">
        <v>571</v>
      </c>
      <c r="E144" s="99"/>
      <c r="F144" s="33"/>
    </row>
    <row r="145" spans="1:6" ht="25.5" outlineLevel="1">
      <c r="A145" s="19">
        <f t="shared" si="7"/>
        <v>11</v>
      </c>
      <c r="B145" s="44" t="str">
        <f t="shared" si="6"/>
        <v>4.4.11</v>
      </c>
      <c r="C145" s="40" t="s">
        <v>425</v>
      </c>
      <c r="D145" s="100" t="s">
        <v>571</v>
      </c>
      <c r="E145" s="100"/>
      <c r="F145" s="33"/>
    </row>
    <row r="146" spans="1:6" ht="25.5" outlineLevel="1">
      <c r="A146" s="19">
        <f t="shared" si="7"/>
        <v>12</v>
      </c>
      <c r="B146" s="44" t="str">
        <f t="shared" si="6"/>
        <v>4.4.12</v>
      </c>
      <c r="C146" s="40" t="s">
        <v>426</v>
      </c>
      <c r="D146" s="100" t="s">
        <v>571</v>
      </c>
      <c r="E146" s="100"/>
      <c r="F146" s="33"/>
    </row>
    <row r="147" spans="1:6" ht="25.5" outlineLevel="1">
      <c r="A147" s="19">
        <f t="shared" si="7"/>
        <v>13</v>
      </c>
      <c r="B147" s="44" t="str">
        <f t="shared" si="6"/>
        <v>4.4.13</v>
      </c>
      <c r="C147" s="40" t="s">
        <v>427</v>
      </c>
      <c r="D147" s="100" t="s">
        <v>571</v>
      </c>
      <c r="E147" s="100"/>
      <c r="F147" s="33"/>
    </row>
    <row r="148" spans="1:6" ht="25.5" outlineLevel="1">
      <c r="A148" s="19">
        <f t="shared" si="7"/>
        <v>14</v>
      </c>
      <c r="B148" s="44" t="str">
        <f t="shared" si="6"/>
        <v>4.4.14</v>
      </c>
      <c r="C148" s="40" t="s">
        <v>428</v>
      </c>
      <c r="D148" s="100" t="s">
        <v>571</v>
      </c>
      <c r="E148" s="100"/>
      <c r="F148" s="33"/>
    </row>
    <row r="149" spans="1:6" s="26" customFormat="1" hidden="1" outlineLevel="1">
      <c r="A149" s="26">
        <f t="shared" si="7"/>
        <v>15</v>
      </c>
      <c r="B149" s="122"/>
      <c r="C149" s="40"/>
      <c r="D149" s="100"/>
      <c r="E149" s="100"/>
      <c r="F149" s="42"/>
    </row>
    <row r="150" spans="1:6" s="26" customFormat="1" ht="25.5" outlineLevel="1">
      <c r="A150" s="26">
        <f>A149+1</f>
        <v>16</v>
      </c>
      <c r="B150" s="122" t="str">
        <f t="shared" si="6"/>
        <v>4.4.16</v>
      </c>
      <c r="C150" s="40" t="s">
        <v>429</v>
      </c>
      <c r="D150" s="100" t="s">
        <v>571</v>
      </c>
      <c r="E150" s="100"/>
      <c r="F150" s="42"/>
    </row>
    <row r="151" spans="1:6" outlineLevel="1">
      <c r="A151" s="19">
        <f t="shared" si="7"/>
        <v>17</v>
      </c>
      <c r="B151" s="44" t="str">
        <f t="shared" si="6"/>
        <v>4.4.17</v>
      </c>
      <c r="C151" s="34" t="s">
        <v>430</v>
      </c>
      <c r="D151" s="49" t="s">
        <v>571</v>
      </c>
      <c r="E151" s="49"/>
      <c r="F151" s="33"/>
    </row>
    <row r="152" spans="1:6" outlineLevel="1">
      <c r="A152" s="19">
        <f t="shared" si="7"/>
        <v>18</v>
      </c>
      <c r="B152" s="44" t="str">
        <f t="shared" si="6"/>
        <v>4.4.18</v>
      </c>
      <c r="C152" s="30" t="s">
        <v>431</v>
      </c>
      <c r="D152" s="97" t="s">
        <v>571</v>
      </c>
      <c r="E152" s="97"/>
      <c r="F152" s="33"/>
    </row>
    <row r="153" spans="1:6" outlineLevel="1">
      <c r="A153" s="19">
        <f t="shared" si="7"/>
        <v>19</v>
      </c>
      <c r="B153" s="44" t="str">
        <f t="shared" si="6"/>
        <v>4.4.19</v>
      </c>
      <c r="C153" s="30" t="s">
        <v>432</v>
      </c>
      <c r="D153" s="97" t="s">
        <v>571</v>
      </c>
      <c r="E153" s="97"/>
      <c r="F153" s="33"/>
    </row>
    <row r="154" spans="1:6" outlineLevel="1">
      <c r="A154" s="19">
        <f t="shared" si="7"/>
        <v>20</v>
      </c>
      <c r="B154" s="44" t="str">
        <f t="shared" si="6"/>
        <v>4.4.20</v>
      </c>
      <c r="C154" s="30" t="s">
        <v>433</v>
      </c>
      <c r="D154" s="97" t="s">
        <v>571</v>
      </c>
      <c r="E154" s="97"/>
      <c r="F154" s="33"/>
    </row>
    <row r="155" spans="1:6" ht="25.5" outlineLevel="1">
      <c r="A155" s="19">
        <f t="shared" si="7"/>
        <v>21</v>
      </c>
      <c r="B155" s="44" t="str">
        <f t="shared" si="6"/>
        <v>4.4.21</v>
      </c>
      <c r="C155" s="30" t="s">
        <v>434</v>
      </c>
      <c r="D155" s="97" t="s">
        <v>571</v>
      </c>
      <c r="E155" s="97"/>
      <c r="F155" s="33"/>
    </row>
    <row r="156" spans="1:6" ht="25.5" outlineLevel="1">
      <c r="A156" s="19">
        <f t="shared" si="7"/>
        <v>22</v>
      </c>
      <c r="B156" s="44" t="str">
        <f t="shared" si="6"/>
        <v>4.4.22</v>
      </c>
      <c r="C156" s="30" t="s">
        <v>435</v>
      </c>
      <c r="D156" s="97" t="s">
        <v>571</v>
      </c>
      <c r="E156" s="97"/>
      <c r="F156" s="33"/>
    </row>
    <row r="157" spans="1:6" outlineLevel="1">
      <c r="A157" s="19">
        <f t="shared" si="7"/>
        <v>23</v>
      </c>
      <c r="B157" s="44" t="str">
        <f t="shared" si="6"/>
        <v>4.4.23</v>
      </c>
      <c r="C157" s="30" t="s">
        <v>436</v>
      </c>
      <c r="D157" s="97" t="s">
        <v>571</v>
      </c>
      <c r="E157" s="97"/>
      <c r="F157" s="33"/>
    </row>
    <row r="158" spans="1:6" ht="25.5" outlineLevel="1">
      <c r="A158" s="19">
        <f t="shared" si="7"/>
        <v>24</v>
      </c>
      <c r="B158" s="44" t="str">
        <f t="shared" si="6"/>
        <v>4.4.24</v>
      </c>
      <c r="C158" s="30" t="s">
        <v>437</v>
      </c>
      <c r="D158" s="97" t="s">
        <v>571</v>
      </c>
      <c r="E158" s="97"/>
      <c r="F158" s="33"/>
    </row>
    <row r="159" spans="1:6" ht="15" customHeight="1" outlineLevel="1">
      <c r="A159" s="19">
        <f t="shared" si="7"/>
        <v>25</v>
      </c>
      <c r="B159" s="44" t="str">
        <f t="shared" si="6"/>
        <v>4.4.25</v>
      </c>
      <c r="C159" s="40" t="s">
        <v>438</v>
      </c>
      <c r="D159" s="100" t="s">
        <v>571</v>
      </c>
      <c r="E159" s="100"/>
      <c r="F159" s="33"/>
    </row>
    <row r="160" spans="1:6" outlineLevel="1">
      <c r="A160" s="19">
        <f t="shared" si="7"/>
        <v>26</v>
      </c>
      <c r="B160" s="44" t="str">
        <f t="shared" si="6"/>
        <v>4.4.26</v>
      </c>
      <c r="C160" s="40" t="s">
        <v>439</v>
      </c>
      <c r="D160" s="100" t="s">
        <v>571</v>
      </c>
      <c r="E160" s="100"/>
      <c r="F160" s="33"/>
    </row>
    <row r="161" spans="1:6" outlineLevel="1">
      <c r="A161" s="19">
        <f t="shared" si="7"/>
        <v>27</v>
      </c>
      <c r="B161" s="44" t="str">
        <f t="shared" si="6"/>
        <v>4.4.27</v>
      </c>
      <c r="C161" s="40" t="s">
        <v>440</v>
      </c>
      <c r="D161" s="100" t="s">
        <v>571</v>
      </c>
      <c r="E161" s="100"/>
      <c r="F161" s="33"/>
    </row>
    <row r="162" spans="1:6" s="26" customFormat="1" outlineLevel="1">
      <c r="A162" s="26">
        <f t="shared" si="7"/>
        <v>28</v>
      </c>
      <c r="B162" s="122" t="str">
        <f t="shared" si="6"/>
        <v>4.4.28</v>
      </c>
      <c r="C162" s="40" t="s">
        <v>441</v>
      </c>
      <c r="D162" s="100" t="s">
        <v>571</v>
      </c>
      <c r="E162" s="100"/>
      <c r="F162" s="42"/>
    </row>
    <row r="163" spans="1:6" outlineLevel="1">
      <c r="A163" s="19">
        <f t="shared" si="7"/>
        <v>29</v>
      </c>
      <c r="B163" s="44" t="str">
        <f t="shared" si="6"/>
        <v>4.4.29</v>
      </c>
      <c r="C163" s="40" t="s">
        <v>442</v>
      </c>
      <c r="D163" s="100" t="s">
        <v>571</v>
      </c>
      <c r="E163" s="100"/>
      <c r="F163" s="33"/>
    </row>
    <row r="164" spans="1:6" ht="25.5" outlineLevel="1">
      <c r="A164" s="19">
        <f t="shared" si="7"/>
        <v>30</v>
      </c>
      <c r="B164" s="44" t="str">
        <f t="shared" si="6"/>
        <v>4.4.30</v>
      </c>
      <c r="C164" s="40" t="s">
        <v>443</v>
      </c>
      <c r="D164" s="100" t="s">
        <v>571</v>
      </c>
      <c r="E164" s="100"/>
      <c r="F164" s="33"/>
    </row>
    <row r="165" spans="1:6" ht="38.25" outlineLevel="1">
      <c r="A165" s="19">
        <f t="shared" si="7"/>
        <v>31</v>
      </c>
      <c r="B165" s="44" t="str">
        <f t="shared" si="6"/>
        <v>4.4.31</v>
      </c>
      <c r="C165" s="40" t="s">
        <v>1166</v>
      </c>
      <c r="D165" s="99" t="s">
        <v>571</v>
      </c>
      <c r="E165" s="99"/>
      <c r="F165" s="33"/>
    </row>
    <row r="166" spans="1:6" outlineLevel="1">
      <c r="A166" s="19">
        <f t="shared" si="7"/>
        <v>32</v>
      </c>
      <c r="B166" s="44" t="str">
        <f t="shared" si="6"/>
        <v>4.4.32</v>
      </c>
      <c r="C166" s="40" t="s">
        <v>444</v>
      </c>
      <c r="D166" s="100" t="s">
        <v>571</v>
      </c>
      <c r="E166" s="100"/>
      <c r="F166" s="33"/>
    </row>
    <row r="167" spans="1:6" outlineLevel="1">
      <c r="A167" s="19">
        <f t="shared" si="7"/>
        <v>33</v>
      </c>
      <c r="B167" s="44" t="str">
        <f t="shared" si="6"/>
        <v>4.4.33</v>
      </c>
      <c r="C167" s="18" t="s">
        <v>445</v>
      </c>
      <c r="D167" s="56" t="s">
        <v>571</v>
      </c>
      <c r="E167" s="56"/>
      <c r="F167" s="33"/>
    </row>
    <row r="168" spans="1:6" ht="25.5" outlineLevel="1">
      <c r="A168" s="19">
        <f t="shared" si="7"/>
        <v>34</v>
      </c>
      <c r="B168" s="44" t="str">
        <f t="shared" si="6"/>
        <v>4.4.34</v>
      </c>
      <c r="C168" s="40" t="s">
        <v>446</v>
      </c>
      <c r="D168" s="100" t="s">
        <v>571</v>
      </c>
      <c r="E168" s="100"/>
      <c r="F168" s="33"/>
    </row>
    <row r="169" spans="1:6" outlineLevel="1">
      <c r="A169" s="19">
        <f t="shared" si="7"/>
        <v>35</v>
      </c>
      <c r="B169" s="44" t="str">
        <f t="shared" si="6"/>
        <v>4.4.35</v>
      </c>
      <c r="C169" s="40" t="s">
        <v>447</v>
      </c>
      <c r="D169" s="100" t="s">
        <v>571</v>
      </c>
      <c r="E169" s="100"/>
      <c r="F169" s="33"/>
    </row>
    <row r="170" spans="1:6" outlineLevel="1">
      <c r="A170" s="19">
        <f t="shared" si="7"/>
        <v>36</v>
      </c>
      <c r="B170" s="44" t="str">
        <f t="shared" si="6"/>
        <v>4.4.36</v>
      </c>
      <c r="C170" s="40" t="s">
        <v>448</v>
      </c>
      <c r="D170" s="100" t="s">
        <v>571</v>
      </c>
      <c r="E170" s="100"/>
      <c r="F170" s="33"/>
    </row>
    <row r="171" spans="1:6" outlineLevel="1">
      <c r="A171" s="19">
        <f t="shared" si="7"/>
        <v>37</v>
      </c>
      <c r="B171" s="44" t="str">
        <f t="shared" si="6"/>
        <v>4.4.37</v>
      </c>
      <c r="C171" s="40" t="s">
        <v>449</v>
      </c>
      <c r="D171" s="100" t="s">
        <v>571</v>
      </c>
      <c r="E171" s="100"/>
      <c r="F171" s="33"/>
    </row>
    <row r="172" spans="1:6" ht="38.25" outlineLevel="1">
      <c r="A172" s="19">
        <f t="shared" si="7"/>
        <v>38</v>
      </c>
      <c r="B172" s="44" t="str">
        <f t="shared" si="6"/>
        <v>4.4.38</v>
      </c>
      <c r="C172" s="40" t="s">
        <v>450</v>
      </c>
      <c r="D172" s="100" t="s">
        <v>571</v>
      </c>
      <c r="E172" s="100"/>
      <c r="F172" s="33"/>
    </row>
    <row r="173" spans="1:6" ht="25.5" outlineLevel="1">
      <c r="A173" s="19">
        <f t="shared" si="7"/>
        <v>39</v>
      </c>
      <c r="B173" s="44" t="str">
        <f t="shared" si="6"/>
        <v>4.4.39</v>
      </c>
      <c r="C173" s="34" t="s">
        <v>451</v>
      </c>
      <c r="D173" s="49" t="s">
        <v>571</v>
      </c>
      <c r="E173" s="49"/>
      <c r="F173" s="33"/>
    </row>
    <row r="174" spans="1:6" outlineLevel="1">
      <c r="A174" s="19">
        <f t="shared" si="7"/>
        <v>40</v>
      </c>
      <c r="B174" s="44" t="str">
        <f t="shared" si="6"/>
        <v>4.4.40</v>
      </c>
      <c r="C174" s="40" t="s">
        <v>452</v>
      </c>
      <c r="D174" s="100" t="s">
        <v>571</v>
      </c>
      <c r="E174" s="100"/>
      <c r="F174" s="33"/>
    </row>
    <row r="175" spans="1:6" ht="25.5" outlineLevel="1">
      <c r="A175" s="19">
        <f t="shared" si="7"/>
        <v>41</v>
      </c>
      <c r="B175" s="44" t="str">
        <f t="shared" si="6"/>
        <v>4.4.41</v>
      </c>
      <c r="C175" s="40" t="s">
        <v>453</v>
      </c>
      <c r="D175" s="100" t="s">
        <v>571</v>
      </c>
      <c r="E175" s="100"/>
      <c r="F175" s="33"/>
    </row>
    <row r="176" spans="1:6" ht="25.5" outlineLevel="1">
      <c r="A176" s="19">
        <f t="shared" si="7"/>
        <v>42</v>
      </c>
      <c r="B176" s="44" t="str">
        <f t="shared" si="6"/>
        <v>4.4.42</v>
      </c>
      <c r="C176" s="40" t="s">
        <v>454</v>
      </c>
      <c r="D176" s="100" t="s">
        <v>571</v>
      </c>
      <c r="E176" s="100"/>
      <c r="F176" s="33"/>
    </row>
    <row r="177" spans="1:6" outlineLevel="1">
      <c r="A177" s="19">
        <f t="shared" si="7"/>
        <v>43</v>
      </c>
      <c r="B177" s="44" t="str">
        <f t="shared" si="6"/>
        <v>4.4.43</v>
      </c>
      <c r="C177" s="34" t="s">
        <v>455</v>
      </c>
      <c r="D177" s="49" t="s">
        <v>571</v>
      </c>
      <c r="E177" s="49"/>
      <c r="F177" s="33"/>
    </row>
    <row r="178" spans="1:6" ht="15" customHeight="1" outlineLevel="1">
      <c r="A178" s="19">
        <f t="shared" si="7"/>
        <v>44</v>
      </c>
      <c r="B178" s="44" t="str">
        <f t="shared" si="6"/>
        <v>4.4.44</v>
      </c>
      <c r="C178" s="34" t="s">
        <v>456</v>
      </c>
      <c r="D178" s="49" t="s">
        <v>571</v>
      </c>
      <c r="E178" s="49"/>
      <c r="F178" s="33"/>
    </row>
    <row r="179" spans="1:6" ht="25.5" outlineLevel="1">
      <c r="A179" s="19">
        <f t="shared" si="7"/>
        <v>45</v>
      </c>
      <c r="B179" s="44" t="str">
        <f t="shared" si="6"/>
        <v>4.4.45</v>
      </c>
      <c r="C179" s="34" t="s">
        <v>457</v>
      </c>
      <c r="D179" s="49" t="s">
        <v>571</v>
      </c>
      <c r="E179" s="49"/>
      <c r="F179" s="33"/>
    </row>
    <row r="180" spans="1:6" outlineLevel="1">
      <c r="A180" s="19">
        <f t="shared" si="7"/>
        <v>46</v>
      </c>
      <c r="B180" s="44" t="str">
        <f t="shared" si="6"/>
        <v>4.4.46</v>
      </c>
      <c r="C180" s="30" t="s">
        <v>458</v>
      </c>
      <c r="D180" s="49" t="s">
        <v>571</v>
      </c>
      <c r="E180" s="49"/>
      <c r="F180" s="33"/>
    </row>
    <row r="181" spans="1:6" ht="16.5" customHeight="1" outlineLevel="1">
      <c r="A181" s="19">
        <f t="shared" si="7"/>
        <v>47</v>
      </c>
      <c r="B181" s="44" t="str">
        <f t="shared" si="6"/>
        <v>4.4.47</v>
      </c>
      <c r="C181" s="34" t="s">
        <v>459</v>
      </c>
      <c r="D181" s="49" t="s">
        <v>571</v>
      </c>
      <c r="E181" s="49"/>
      <c r="F181" s="33"/>
    </row>
    <row r="182" spans="1:6" outlineLevel="1">
      <c r="A182" s="19">
        <f t="shared" si="7"/>
        <v>48</v>
      </c>
      <c r="B182" s="44" t="str">
        <f t="shared" si="6"/>
        <v>4.4.48</v>
      </c>
      <c r="C182" s="34" t="s">
        <v>460</v>
      </c>
      <c r="D182" s="49" t="s">
        <v>573</v>
      </c>
      <c r="E182" s="49"/>
      <c r="F182" s="33"/>
    </row>
    <row r="183" spans="1:6" ht="25.5" outlineLevel="1">
      <c r="A183" s="19">
        <f t="shared" si="7"/>
        <v>49</v>
      </c>
      <c r="B183" s="44" t="str">
        <f t="shared" si="6"/>
        <v>4.4.49</v>
      </c>
      <c r="C183" s="45" t="s">
        <v>461</v>
      </c>
      <c r="D183" s="101" t="s">
        <v>571</v>
      </c>
      <c r="E183" s="101"/>
      <c r="F183" s="33"/>
    </row>
    <row r="184" spans="1:6" ht="25.5" outlineLevel="1">
      <c r="A184" s="19">
        <f t="shared" si="7"/>
        <v>50</v>
      </c>
      <c r="B184" s="44" t="str">
        <f t="shared" si="6"/>
        <v>4.4.50</v>
      </c>
      <c r="C184" s="45" t="s">
        <v>462</v>
      </c>
      <c r="D184" s="101" t="s">
        <v>571</v>
      </c>
      <c r="E184" s="101"/>
      <c r="F184" s="33"/>
    </row>
    <row r="185" spans="1:6" ht="25.5" outlineLevel="1">
      <c r="A185" s="19">
        <f t="shared" si="7"/>
        <v>51</v>
      </c>
      <c r="B185" s="44" t="str">
        <f t="shared" si="6"/>
        <v>4.4.51</v>
      </c>
      <c r="C185" s="46" t="s">
        <v>463</v>
      </c>
      <c r="D185" s="102" t="s">
        <v>571</v>
      </c>
      <c r="E185" s="101"/>
      <c r="F185" s="33"/>
    </row>
    <row r="186" spans="1:6" outlineLevel="1">
      <c r="A186" s="19">
        <f t="shared" si="7"/>
        <v>52</v>
      </c>
      <c r="B186" s="44" t="str">
        <f t="shared" si="6"/>
        <v>4.4.52</v>
      </c>
      <c r="C186" s="45" t="s">
        <v>464</v>
      </c>
      <c r="D186" s="101" t="s">
        <v>571</v>
      </c>
      <c r="E186" s="101"/>
      <c r="F186" s="33"/>
    </row>
    <row r="187" spans="1:6" outlineLevel="1">
      <c r="A187" s="19">
        <f t="shared" si="7"/>
        <v>53</v>
      </c>
      <c r="B187" s="44" t="str">
        <f t="shared" si="6"/>
        <v>4.4.53</v>
      </c>
      <c r="C187" s="46" t="s">
        <v>465</v>
      </c>
      <c r="D187" s="102" t="s">
        <v>571</v>
      </c>
      <c r="E187" s="101"/>
      <c r="F187" s="33"/>
    </row>
    <row r="188" spans="1:6" outlineLevel="1">
      <c r="A188" s="19">
        <f t="shared" si="7"/>
        <v>54</v>
      </c>
      <c r="B188" s="44" t="str">
        <f t="shared" si="6"/>
        <v>4.4.54</v>
      </c>
      <c r="C188" s="46" t="s">
        <v>466</v>
      </c>
      <c r="D188" s="102" t="s">
        <v>571</v>
      </c>
      <c r="E188" s="101"/>
      <c r="F188" s="33"/>
    </row>
    <row r="189" spans="1:6" ht="25.5" outlineLevel="1">
      <c r="A189" s="19">
        <f t="shared" si="7"/>
        <v>55</v>
      </c>
      <c r="B189" s="44" t="str">
        <f t="shared" si="6"/>
        <v>4.4.55</v>
      </c>
      <c r="C189" s="30" t="s">
        <v>467</v>
      </c>
      <c r="D189" s="97" t="s">
        <v>571</v>
      </c>
      <c r="E189" s="101"/>
      <c r="F189" s="33"/>
    </row>
    <row r="190" spans="1:6" outlineLevel="1">
      <c r="A190" s="19">
        <f t="shared" si="7"/>
        <v>56</v>
      </c>
      <c r="B190" s="44" t="str">
        <f t="shared" si="6"/>
        <v>4.4.56</v>
      </c>
      <c r="C190" s="30" t="s">
        <v>468</v>
      </c>
      <c r="D190" s="97" t="s">
        <v>571</v>
      </c>
      <c r="E190" s="101"/>
      <c r="F190" s="33"/>
    </row>
    <row r="191" spans="1:6" ht="29.25" customHeight="1" outlineLevel="1">
      <c r="A191" s="19">
        <f t="shared" si="7"/>
        <v>57</v>
      </c>
      <c r="B191" s="44" t="str">
        <f t="shared" si="6"/>
        <v>4.4.57</v>
      </c>
      <c r="C191" s="30" t="s">
        <v>469</v>
      </c>
      <c r="D191" s="97" t="s">
        <v>571</v>
      </c>
      <c r="E191" s="101"/>
      <c r="F191" s="33"/>
    </row>
    <row r="192" spans="1:6" outlineLevel="1">
      <c r="A192" s="19">
        <f t="shared" si="7"/>
        <v>58</v>
      </c>
      <c r="B192" s="44" t="str">
        <f t="shared" si="6"/>
        <v>4.4.58</v>
      </c>
      <c r="C192" s="30" t="s">
        <v>470</v>
      </c>
      <c r="D192" s="97" t="s">
        <v>571</v>
      </c>
      <c r="E192" s="97"/>
      <c r="F192" s="33"/>
    </row>
    <row r="193" spans="1:6" ht="25.5" outlineLevel="1">
      <c r="A193" s="19">
        <f t="shared" si="7"/>
        <v>59</v>
      </c>
      <c r="B193" s="44" t="str">
        <f t="shared" si="6"/>
        <v>4.4.59</v>
      </c>
      <c r="C193" s="30" t="s">
        <v>471</v>
      </c>
      <c r="D193" s="97" t="s">
        <v>571</v>
      </c>
      <c r="E193" s="97"/>
      <c r="F193" s="33"/>
    </row>
    <row r="194" spans="1:6" s="26" customFormat="1" hidden="1" outlineLevel="1">
      <c r="A194" s="26">
        <f t="shared" si="7"/>
        <v>60</v>
      </c>
      <c r="B194" s="122"/>
      <c r="C194" s="30"/>
      <c r="D194" s="97"/>
      <c r="E194" s="97"/>
      <c r="F194" s="42"/>
    </row>
    <row r="195" spans="1:6" ht="25.5" outlineLevel="1">
      <c r="A195" s="19">
        <f t="shared" si="7"/>
        <v>61</v>
      </c>
      <c r="B195" s="44" t="str">
        <f t="shared" si="6"/>
        <v>4.4.61</v>
      </c>
      <c r="C195" s="30" t="s">
        <v>472</v>
      </c>
      <c r="D195" s="97" t="s">
        <v>571</v>
      </c>
      <c r="E195" s="97"/>
      <c r="F195" s="33"/>
    </row>
    <row r="196" spans="1:6" s="26" customFormat="1" hidden="1" outlineLevel="1">
      <c r="A196" s="26">
        <f t="shared" si="7"/>
        <v>62</v>
      </c>
      <c r="B196" s="122"/>
      <c r="C196" s="30"/>
      <c r="D196" s="97"/>
      <c r="E196" s="97"/>
      <c r="F196" s="42"/>
    </row>
    <row r="197" spans="1:6" outlineLevel="1">
      <c r="A197" s="19">
        <f>A196+1</f>
        <v>63</v>
      </c>
      <c r="B197" s="44" t="str">
        <f t="shared" si="6"/>
        <v>4.4.63</v>
      </c>
      <c r="C197" s="30" t="s">
        <v>473</v>
      </c>
      <c r="D197" s="97" t="s">
        <v>571</v>
      </c>
      <c r="E197" s="97"/>
      <c r="F197" s="33"/>
    </row>
    <row r="198" spans="1:6" s="26" customFormat="1" hidden="1" outlineLevel="1">
      <c r="A198" s="26">
        <f t="shared" si="7"/>
        <v>64</v>
      </c>
      <c r="B198" s="122"/>
      <c r="C198" s="30"/>
      <c r="D198" s="97"/>
      <c r="E198" s="97"/>
      <c r="F198" s="42"/>
    </row>
    <row r="199" spans="1:6" outlineLevel="1">
      <c r="A199" s="19">
        <f t="shared" si="7"/>
        <v>65</v>
      </c>
      <c r="B199" s="44" t="str">
        <f t="shared" si="6"/>
        <v>4.4.65</v>
      </c>
      <c r="C199" s="30" t="s">
        <v>474</v>
      </c>
      <c r="D199" s="97" t="s">
        <v>571</v>
      </c>
      <c r="E199" s="97"/>
      <c r="F199" s="33"/>
    </row>
    <row r="200" spans="1:6" s="26" customFormat="1" ht="25.5" outlineLevel="1">
      <c r="A200" s="26">
        <f t="shared" si="7"/>
        <v>66</v>
      </c>
      <c r="B200" s="122" t="str">
        <f>CONCATENATE($B$134,".",A200)</f>
        <v>4.4.66</v>
      </c>
      <c r="C200" s="30" t="s">
        <v>475</v>
      </c>
      <c r="D200" s="97" t="s">
        <v>571</v>
      </c>
      <c r="E200" s="97"/>
      <c r="F200" s="42"/>
    </row>
    <row r="201" spans="1:6" outlineLevel="1">
      <c r="B201" s="122" t="s">
        <v>1167</v>
      </c>
      <c r="C201" s="30" t="s">
        <v>1168</v>
      </c>
      <c r="D201" s="97" t="s">
        <v>571</v>
      </c>
      <c r="E201" s="97"/>
      <c r="F201" s="33"/>
    </row>
    <row r="202" spans="1:6" outlineLevel="1">
      <c r="B202" s="122" t="s">
        <v>1169</v>
      </c>
      <c r="C202" s="30" t="s">
        <v>1170</v>
      </c>
      <c r="D202" s="97" t="s">
        <v>571</v>
      </c>
      <c r="E202" s="97"/>
      <c r="F202" s="33"/>
    </row>
    <row r="203" spans="1:6">
      <c r="B203" s="91" t="str">
        <f>CONCATENATE($B$3,"5")</f>
        <v>4.5</v>
      </c>
      <c r="C203" s="92" t="s">
        <v>476</v>
      </c>
      <c r="D203" s="16"/>
      <c r="E203" s="16"/>
      <c r="F203" s="38"/>
    </row>
    <row r="204" spans="1:6" ht="25.5" outlineLevel="1">
      <c r="A204" s="19">
        <v>1</v>
      </c>
      <c r="B204" s="44" t="str">
        <f>CONCATENATE($B$203,".",A204)</f>
        <v>4.5.1</v>
      </c>
      <c r="C204" s="35" t="s">
        <v>477</v>
      </c>
      <c r="D204" s="99" t="s">
        <v>571</v>
      </c>
      <c r="E204" s="99"/>
      <c r="F204" s="33"/>
    </row>
    <row r="205" spans="1:6" ht="25.5" outlineLevel="1">
      <c r="A205" s="19">
        <f>A204+1</f>
        <v>2</v>
      </c>
      <c r="B205" s="44" t="str">
        <f t="shared" ref="B205:B225" si="8">CONCATENATE($B$203,".",A205)</f>
        <v>4.5.2</v>
      </c>
      <c r="C205" s="40" t="s">
        <v>2486</v>
      </c>
      <c r="D205" s="100" t="s">
        <v>571</v>
      </c>
      <c r="E205" s="100"/>
      <c r="F205" s="33"/>
    </row>
    <row r="206" spans="1:6" ht="17.25" customHeight="1" outlineLevel="1">
      <c r="A206" s="19">
        <f t="shared" ref="A206:A225" si="9">A205+1</f>
        <v>3</v>
      </c>
      <c r="B206" s="44" t="str">
        <f t="shared" si="8"/>
        <v>4.5.3</v>
      </c>
      <c r="C206" s="40" t="s">
        <v>478</v>
      </c>
      <c r="D206" s="100" t="s">
        <v>571</v>
      </c>
      <c r="E206" s="100"/>
      <c r="F206" s="33"/>
    </row>
    <row r="207" spans="1:6" outlineLevel="1">
      <c r="A207" s="19">
        <f t="shared" si="9"/>
        <v>4</v>
      </c>
      <c r="B207" s="44" t="str">
        <f t="shared" si="8"/>
        <v>4.5.4</v>
      </c>
      <c r="C207" s="40" t="s">
        <v>479</v>
      </c>
      <c r="D207" s="100" t="s">
        <v>571</v>
      </c>
      <c r="E207" s="100"/>
      <c r="F207" s="31"/>
    </row>
    <row r="208" spans="1:6" outlineLevel="1">
      <c r="A208" s="19">
        <f t="shared" si="9"/>
        <v>5</v>
      </c>
      <c r="B208" s="44" t="str">
        <f t="shared" si="8"/>
        <v>4.5.5</v>
      </c>
      <c r="C208" s="32" t="s">
        <v>480</v>
      </c>
      <c r="D208" s="98" t="s">
        <v>571</v>
      </c>
      <c r="E208" s="98"/>
      <c r="F208" s="33"/>
    </row>
    <row r="209" spans="1:6" outlineLevel="1">
      <c r="A209" s="19">
        <f t="shared" si="9"/>
        <v>6</v>
      </c>
      <c r="B209" s="44" t="str">
        <f t="shared" si="8"/>
        <v>4.5.6</v>
      </c>
      <c r="C209" s="30" t="s">
        <v>481</v>
      </c>
      <c r="D209" s="98" t="s">
        <v>571</v>
      </c>
      <c r="E209" s="98"/>
      <c r="F209" s="33"/>
    </row>
    <row r="210" spans="1:6" outlineLevel="1">
      <c r="A210" s="19">
        <f t="shared" si="9"/>
        <v>7</v>
      </c>
      <c r="B210" s="44" t="str">
        <f t="shared" si="8"/>
        <v>4.5.7</v>
      </c>
      <c r="C210" s="40" t="s">
        <v>482</v>
      </c>
      <c r="D210" s="100" t="s">
        <v>571</v>
      </c>
      <c r="E210" s="100"/>
      <c r="F210" s="31"/>
    </row>
    <row r="211" spans="1:6" ht="25.5" outlineLevel="1">
      <c r="A211" s="19">
        <f t="shared" si="9"/>
        <v>8</v>
      </c>
      <c r="B211" s="44" t="str">
        <f t="shared" si="8"/>
        <v>4.5.8</v>
      </c>
      <c r="C211" s="32" t="s">
        <v>483</v>
      </c>
      <c r="D211" s="98" t="s">
        <v>571</v>
      </c>
      <c r="E211" s="98"/>
      <c r="F211" s="33"/>
    </row>
    <row r="212" spans="1:6" ht="25.5" outlineLevel="1">
      <c r="A212" s="19">
        <f t="shared" si="9"/>
        <v>9</v>
      </c>
      <c r="B212" s="44" t="str">
        <f t="shared" si="8"/>
        <v>4.5.9</v>
      </c>
      <c r="C212" s="32" t="s">
        <v>484</v>
      </c>
      <c r="D212" s="98" t="s">
        <v>571</v>
      </c>
      <c r="E212" s="98"/>
      <c r="F212" s="33"/>
    </row>
    <row r="213" spans="1:6" ht="25.5" outlineLevel="1">
      <c r="A213" s="19">
        <f t="shared" si="9"/>
        <v>10</v>
      </c>
      <c r="B213" s="44" t="str">
        <f t="shared" si="8"/>
        <v>4.5.10</v>
      </c>
      <c r="C213" s="40" t="s">
        <v>485</v>
      </c>
      <c r="D213" s="100" t="s">
        <v>571</v>
      </c>
      <c r="E213" s="100"/>
      <c r="F213" s="33"/>
    </row>
    <row r="214" spans="1:6" outlineLevel="1">
      <c r="A214" s="19">
        <f t="shared" si="9"/>
        <v>11</v>
      </c>
      <c r="B214" s="44" t="str">
        <f t="shared" si="8"/>
        <v>4.5.11</v>
      </c>
      <c r="C214" s="32" t="s">
        <v>486</v>
      </c>
      <c r="D214" s="98" t="s">
        <v>571</v>
      </c>
      <c r="E214" s="98"/>
      <c r="F214" s="33"/>
    </row>
    <row r="215" spans="1:6" outlineLevel="1">
      <c r="A215" s="19">
        <f t="shared" si="9"/>
        <v>12</v>
      </c>
      <c r="B215" s="44" t="str">
        <f t="shared" si="8"/>
        <v>4.5.12</v>
      </c>
      <c r="C215" s="32" t="s">
        <v>487</v>
      </c>
      <c r="D215" s="98" t="s">
        <v>571</v>
      </c>
      <c r="E215" s="98"/>
      <c r="F215" s="33"/>
    </row>
    <row r="216" spans="1:6" ht="25.5" outlineLevel="1">
      <c r="A216" s="19">
        <f t="shared" si="9"/>
        <v>13</v>
      </c>
      <c r="B216" s="44" t="str">
        <f t="shared" si="8"/>
        <v>4.5.13</v>
      </c>
      <c r="C216" s="173" t="s">
        <v>488</v>
      </c>
      <c r="D216" s="174" t="s">
        <v>571</v>
      </c>
      <c r="E216" s="174"/>
      <c r="F216" s="33"/>
    </row>
    <row r="217" spans="1:6" outlineLevel="1">
      <c r="A217" s="19">
        <f t="shared" si="9"/>
        <v>14</v>
      </c>
      <c r="B217" s="44" t="str">
        <f t="shared" si="8"/>
        <v>4.5.14</v>
      </c>
      <c r="C217" s="173" t="s">
        <v>489</v>
      </c>
      <c r="D217" s="174" t="s">
        <v>571</v>
      </c>
      <c r="E217" s="174"/>
      <c r="F217" s="31"/>
    </row>
    <row r="218" spans="1:6" outlineLevel="1">
      <c r="A218" s="19">
        <f t="shared" si="9"/>
        <v>15</v>
      </c>
      <c r="B218" s="44" t="str">
        <f t="shared" si="8"/>
        <v>4.5.15</v>
      </c>
      <c r="C218" s="43" t="s">
        <v>490</v>
      </c>
      <c r="D218" s="53" t="s">
        <v>571</v>
      </c>
      <c r="E218" s="53"/>
      <c r="F218" s="31"/>
    </row>
    <row r="219" spans="1:6" outlineLevel="1">
      <c r="A219" s="19">
        <f t="shared" si="9"/>
        <v>16</v>
      </c>
      <c r="B219" s="44" t="str">
        <f t="shared" si="8"/>
        <v>4.5.16</v>
      </c>
      <c r="C219" s="30" t="s">
        <v>491</v>
      </c>
      <c r="D219" s="97" t="s">
        <v>571</v>
      </c>
      <c r="E219" s="97"/>
      <c r="F219" s="33"/>
    </row>
    <row r="220" spans="1:6" outlineLevel="1">
      <c r="A220" s="19">
        <f t="shared" si="9"/>
        <v>17</v>
      </c>
      <c r="B220" s="44" t="str">
        <f t="shared" si="8"/>
        <v>4.5.17</v>
      </c>
      <c r="C220" s="30" t="s">
        <v>492</v>
      </c>
      <c r="D220" s="97" t="s">
        <v>571</v>
      </c>
      <c r="E220" s="97"/>
      <c r="F220" s="33"/>
    </row>
    <row r="221" spans="1:6" outlineLevel="1">
      <c r="A221" s="19">
        <f t="shared" si="9"/>
        <v>18</v>
      </c>
      <c r="B221" s="44" t="str">
        <f t="shared" si="8"/>
        <v>4.5.18</v>
      </c>
      <c r="C221" s="30" t="s">
        <v>493</v>
      </c>
      <c r="D221" s="97" t="s">
        <v>571</v>
      </c>
      <c r="E221" s="97"/>
      <c r="F221" s="33"/>
    </row>
    <row r="222" spans="1:6" ht="25.5" outlineLevel="1">
      <c r="A222" s="19">
        <f t="shared" si="9"/>
        <v>19</v>
      </c>
      <c r="B222" s="44" t="str">
        <f t="shared" si="8"/>
        <v>4.5.19</v>
      </c>
      <c r="C222" s="30" t="s">
        <v>1171</v>
      </c>
      <c r="D222" s="97" t="s">
        <v>571</v>
      </c>
      <c r="E222" s="97"/>
      <c r="F222" s="33"/>
    </row>
    <row r="223" spans="1:6" ht="25.5" outlineLevel="1">
      <c r="A223" s="19">
        <f t="shared" si="9"/>
        <v>20</v>
      </c>
      <c r="B223" s="44" t="str">
        <f t="shared" si="8"/>
        <v>4.5.20</v>
      </c>
      <c r="C223" s="175" t="s">
        <v>494</v>
      </c>
      <c r="D223" s="176" t="s">
        <v>571</v>
      </c>
      <c r="E223" s="176"/>
      <c r="F223" s="33"/>
    </row>
    <row r="224" spans="1:6" ht="25.5" outlineLevel="1">
      <c r="A224" s="19">
        <f t="shared" si="9"/>
        <v>21</v>
      </c>
      <c r="B224" s="44" t="str">
        <f t="shared" si="8"/>
        <v>4.5.21</v>
      </c>
      <c r="C224" s="32" t="s">
        <v>495</v>
      </c>
      <c r="D224" s="98" t="s">
        <v>571</v>
      </c>
      <c r="E224" s="98"/>
      <c r="F224" s="31"/>
    </row>
    <row r="225" spans="1:6" outlineLevel="1">
      <c r="A225" s="19">
        <f t="shared" si="9"/>
        <v>22</v>
      </c>
      <c r="B225" s="44" t="str">
        <f t="shared" si="8"/>
        <v>4.5.22</v>
      </c>
      <c r="C225" s="175" t="s">
        <v>496</v>
      </c>
      <c r="D225" s="176" t="s">
        <v>571</v>
      </c>
      <c r="E225" s="176"/>
      <c r="F225" s="33"/>
    </row>
    <row r="226" spans="1:6">
      <c r="B226" s="91" t="str">
        <f>CONCATENATE($B$3,"6")</f>
        <v>4.6</v>
      </c>
      <c r="C226" s="92" t="s">
        <v>497</v>
      </c>
      <c r="D226" s="16"/>
      <c r="E226" s="16"/>
      <c r="F226" s="38"/>
    </row>
    <row r="227" spans="1:6" outlineLevel="1">
      <c r="A227" s="19">
        <v>1</v>
      </c>
      <c r="B227" s="44" t="str">
        <f>CONCATENATE($B$226,".",A227)</f>
        <v>4.6.1</v>
      </c>
      <c r="C227" s="32" t="s">
        <v>498</v>
      </c>
      <c r="D227" s="98" t="s">
        <v>571</v>
      </c>
      <c r="E227" s="98"/>
      <c r="F227" s="31"/>
    </row>
    <row r="228" spans="1:6" ht="38.25" outlineLevel="1">
      <c r="A228" s="19">
        <f>A227+1</f>
        <v>2</v>
      </c>
      <c r="B228" s="122" t="str">
        <f t="shared" ref="B228:B250" si="10">CONCATENATE($B$226,".",A228)</f>
        <v>4.6.2</v>
      </c>
      <c r="C228" s="30" t="s">
        <v>1172</v>
      </c>
      <c r="D228" s="97" t="s">
        <v>571</v>
      </c>
      <c r="E228" s="97"/>
      <c r="F228" s="31"/>
    </row>
    <row r="229" spans="1:6" ht="25.5" outlineLevel="1">
      <c r="A229" s="19">
        <f t="shared" ref="A229:A251" si="11">A228+1</f>
        <v>3</v>
      </c>
      <c r="B229" s="122" t="str">
        <f t="shared" si="10"/>
        <v>4.6.3</v>
      </c>
      <c r="C229" s="30" t="s">
        <v>499</v>
      </c>
      <c r="D229" s="97" t="s">
        <v>571</v>
      </c>
      <c r="E229" s="97"/>
      <c r="F229" s="31"/>
    </row>
    <row r="230" spans="1:6" ht="25.5" outlineLevel="1">
      <c r="A230" s="19">
        <f t="shared" si="11"/>
        <v>4</v>
      </c>
      <c r="B230" s="122" t="str">
        <f t="shared" si="10"/>
        <v>4.6.4</v>
      </c>
      <c r="C230" s="30" t="s">
        <v>500</v>
      </c>
      <c r="D230" s="97" t="s">
        <v>571</v>
      </c>
      <c r="E230" s="97"/>
      <c r="F230" s="31"/>
    </row>
    <row r="231" spans="1:6" outlineLevel="1">
      <c r="A231" s="19">
        <f t="shared" si="11"/>
        <v>5</v>
      </c>
      <c r="B231" s="122" t="str">
        <f t="shared" si="10"/>
        <v>4.6.5</v>
      </c>
      <c r="C231" s="30" t="s">
        <v>501</v>
      </c>
      <c r="D231" s="97" t="s">
        <v>571</v>
      </c>
      <c r="E231" s="97"/>
      <c r="F231" s="33"/>
    </row>
    <row r="232" spans="1:6" outlineLevel="1">
      <c r="A232" s="19">
        <f t="shared" si="11"/>
        <v>6</v>
      </c>
      <c r="B232" s="122" t="str">
        <f t="shared" si="10"/>
        <v>4.6.6</v>
      </c>
      <c r="C232" s="30" t="s">
        <v>502</v>
      </c>
      <c r="D232" s="97" t="s">
        <v>571</v>
      </c>
      <c r="E232" s="97"/>
      <c r="F232" s="31"/>
    </row>
    <row r="233" spans="1:6" outlineLevel="1">
      <c r="A233" s="19">
        <f t="shared" si="11"/>
        <v>7</v>
      </c>
      <c r="B233" s="122" t="str">
        <f t="shared" si="10"/>
        <v>4.6.7</v>
      </c>
      <c r="C233" s="30" t="s">
        <v>503</v>
      </c>
      <c r="D233" s="97" t="s">
        <v>571</v>
      </c>
      <c r="E233" s="97"/>
      <c r="F233" s="31"/>
    </row>
    <row r="234" spans="1:6" ht="25.5" outlineLevel="1">
      <c r="A234" s="19">
        <f t="shared" si="11"/>
        <v>8</v>
      </c>
      <c r="B234" s="122" t="str">
        <f t="shared" si="10"/>
        <v>4.6.8</v>
      </c>
      <c r="C234" s="30" t="s">
        <v>504</v>
      </c>
      <c r="D234" s="97" t="s">
        <v>571</v>
      </c>
      <c r="E234" s="97"/>
      <c r="F234" s="31"/>
    </row>
    <row r="235" spans="1:6" outlineLevel="1">
      <c r="A235" s="19">
        <f t="shared" si="11"/>
        <v>9</v>
      </c>
      <c r="B235" s="122" t="str">
        <f t="shared" si="10"/>
        <v>4.6.9</v>
      </c>
      <c r="C235" s="30" t="s">
        <v>505</v>
      </c>
      <c r="D235" s="97" t="s">
        <v>571</v>
      </c>
      <c r="E235" s="97"/>
      <c r="F235" s="31"/>
    </row>
    <row r="236" spans="1:6" outlineLevel="1">
      <c r="A236" s="19">
        <f t="shared" si="11"/>
        <v>10</v>
      </c>
      <c r="B236" s="122" t="str">
        <f t="shared" si="10"/>
        <v>4.6.10</v>
      </c>
      <c r="C236" s="30" t="s">
        <v>506</v>
      </c>
      <c r="D236" s="97" t="s">
        <v>571</v>
      </c>
      <c r="E236" s="97"/>
      <c r="F236" s="33"/>
    </row>
    <row r="237" spans="1:6" outlineLevel="1">
      <c r="A237" s="19">
        <f t="shared" si="11"/>
        <v>11</v>
      </c>
      <c r="B237" s="122" t="str">
        <f t="shared" si="10"/>
        <v>4.6.11</v>
      </c>
      <c r="C237" s="30" t="s">
        <v>76</v>
      </c>
      <c r="D237" s="97" t="s">
        <v>571</v>
      </c>
      <c r="E237" s="97"/>
      <c r="F237" s="33"/>
    </row>
    <row r="238" spans="1:6" ht="25.5" outlineLevel="1">
      <c r="A238" s="19">
        <f t="shared" si="11"/>
        <v>12</v>
      </c>
      <c r="B238" s="122" t="str">
        <f t="shared" si="10"/>
        <v>4.6.12</v>
      </c>
      <c r="C238" s="30" t="s">
        <v>507</v>
      </c>
      <c r="D238" s="97" t="s">
        <v>571</v>
      </c>
      <c r="E238" s="97"/>
      <c r="F238" s="33"/>
    </row>
    <row r="239" spans="1:6" outlineLevel="1">
      <c r="A239" s="19">
        <f t="shared" si="11"/>
        <v>13</v>
      </c>
      <c r="B239" s="44" t="str">
        <f t="shared" si="10"/>
        <v>4.6.13</v>
      </c>
      <c r="C239" s="30" t="s">
        <v>508</v>
      </c>
      <c r="D239" s="97" t="s">
        <v>571</v>
      </c>
      <c r="E239" s="97"/>
      <c r="F239" s="33"/>
    </row>
    <row r="240" spans="1:6" outlineLevel="1">
      <c r="A240" s="19">
        <f t="shared" si="11"/>
        <v>14</v>
      </c>
      <c r="B240" s="44" t="str">
        <f t="shared" si="10"/>
        <v>4.6.14</v>
      </c>
      <c r="C240" s="30" t="s">
        <v>509</v>
      </c>
      <c r="D240" s="97" t="s">
        <v>571</v>
      </c>
      <c r="E240" s="97"/>
      <c r="F240" s="33"/>
    </row>
    <row r="241" spans="1:6" outlineLevel="1">
      <c r="A241" s="19">
        <f t="shared" si="11"/>
        <v>15</v>
      </c>
      <c r="B241" s="44" t="str">
        <f t="shared" si="10"/>
        <v>4.6.15</v>
      </c>
      <c r="C241" s="30" t="s">
        <v>510</v>
      </c>
      <c r="D241" s="97" t="s">
        <v>571</v>
      </c>
      <c r="E241" s="97"/>
      <c r="F241" s="33"/>
    </row>
    <row r="242" spans="1:6" ht="26.25" customHeight="1" outlineLevel="1">
      <c r="A242" s="19">
        <f t="shared" si="11"/>
        <v>16</v>
      </c>
      <c r="B242" s="44" t="str">
        <f t="shared" si="10"/>
        <v>4.6.16</v>
      </c>
      <c r="C242" s="30" t="s">
        <v>1173</v>
      </c>
      <c r="D242" s="97" t="s">
        <v>571</v>
      </c>
      <c r="E242" s="97"/>
      <c r="F242" s="33"/>
    </row>
    <row r="243" spans="1:6" ht="21" customHeight="1" outlineLevel="1">
      <c r="A243" s="19">
        <f t="shared" si="11"/>
        <v>17</v>
      </c>
      <c r="B243" s="44" t="str">
        <f t="shared" si="10"/>
        <v>4.6.17</v>
      </c>
      <c r="C243" s="30" t="s">
        <v>511</v>
      </c>
      <c r="D243" s="97" t="s">
        <v>571</v>
      </c>
      <c r="E243" s="97"/>
      <c r="F243" s="33"/>
    </row>
    <row r="244" spans="1:6" outlineLevel="1">
      <c r="A244" s="19">
        <f t="shared" si="11"/>
        <v>18</v>
      </c>
      <c r="B244" s="44" t="str">
        <f t="shared" si="10"/>
        <v>4.6.18</v>
      </c>
      <c r="C244" s="30" t="s">
        <v>512</v>
      </c>
      <c r="D244" s="97" t="s">
        <v>571</v>
      </c>
      <c r="E244" s="97"/>
      <c r="F244" s="31"/>
    </row>
    <row r="245" spans="1:6" outlineLevel="1">
      <c r="A245" s="19">
        <f t="shared" si="11"/>
        <v>19</v>
      </c>
      <c r="B245" s="44" t="str">
        <f t="shared" si="10"/>
        <v>4.6.19</v>
      </c>
      <c r="C245" s="30" t="s">
        <v>513</v>
      </c>
      <c r="D245" s="97" t="s">
        <v>571</v>
      </c>
      <c r="E245" s="97"/>
      <c r="F245" s="33"/>
    </row>
    <row r="246" spans="1:6" outlineLevel="1">
      <c r="A246" s="19">
        <f t="shared" si="11"/>
        <v>20</v>
      </c>
      <c r="B246" s="44" t="str">
        <f t="shared" si="10"/>
        <v>4.6.20</v>
      </c>
      <c r="C246" s="32" t="s">
        <v>514</v>
      </c>
      <c r="D246" s="98" t="s">
        <v>571</v>
      </c>
      <c r="E246" s="98"/>
      <c r="F246" s="33"/>
    </row>
    <row r="247" spans="1:6" ht="25.5" outlineLevel="1">
      <c r="A247" s="19">
        <f t="shared" si="11"/>
        <v>21</v>
      </c>
      <c r="B247" s="44" t="str">
        <f t="shared" si="10"/>
        <v>4.6.21</v>
      </c>
      <c r="C247" s="107" t="s">
        <v>515</v>
      </c>
      <c r="D247" s="103" t="s">
        <v>571</v>
      </c>
      <c r="E247" s="103"/>
      <c r="F247" s="33"/>
    </row>
    <row r="248" spans="1:6" ht="25.5" outlineLevel="1">
      <c r="A248" s="19">
        <f t="shared" si="11"/>
        <v>22</v>
      </c>
      <c r="B248" s="44" t="str">
        <f t="shared" si="10"/>
        <v>4.6.22</v>
      </c>
      <c r="C248" s="18" t="s">
        <v>516</v>
      </c>
      <c r="D248" s="56" t="s">
        <v>571</v>
      </c>
      <c r="E248" s="56"/>
      <c r="F248" s="33"/>
    </row>
    <row r="249" spans="1:6" ht="25.5" outlineLevel="1">
      <c r="A249" s="19">
        <f t="shared" si="11"/>
        <v>23</v>
      </c>
      <c r="B249" s="44" t="str">
        <f t="shared" si="10"/>
        <v>4.6.23</v>
      </c>
      <c r="C249" s="32" t="s">
        <v>1174</v>
      </c>
      <c r="D249" s="98" t="s">
        <v>571</v>
      </c>
      <c r="E249" s="98"/>
      <c r="F249" s="31"/>
    </row>
    <row r="250" spans="1:6" ht="25.5" outlineLevel="1">
      <c r="A250" s="19">
        <f t="shared" si="11"/>
        <v>24</v>
      </c>
      <c r="B250" s="44" t="str">
        <f t="shared" si="10"/>
        <v>4.6.24</v>
      </c>
      <c r="C250" s="18" t="s">
        <v>517</v>
      </c>
      <c r="D250" s="56" t="s">
        <v>571</v>
      </c>
      <c r="E250" s="56"/>
      <c r="F250" s="33"/>
    </row>
    <row r="251" spans="1:6" outlineLevel="1">
      <c r="A251" s="19">
        <f t="shared" si="11"/>
        <v>25</v>
      </c>
      <c r="B251" s="44" t="str">
        <f>CONCATENATE($B$226,".",A251)</f>
        <v>4.6.25</v>
      </c>
      <c r="C251" s="30" t="s">
        <v>518</v>
      </c>
      <c r="D251" s="97" t="s">
        <v>571</v>
      </c>
      <c r="E251" s="97"/>
      <c r="F251" s="31"/>
    </row>
    <row r="252" spans="1:6" outlineLevel="1">
      <c r="B252" s="122" t="s">
        <v>1175</v>
      </c>
      <c r="C252" s="30" t="s">
        <v>1176</v>
      </c>
      <c r="D252" s="97" t="s">
        <v>571</v>
      </c>
      <c r="E252" s="97"/>
      <c r="F252" s="31"/>
    </row>
    <row r="253" spans="1:6" outlineLevel="1">
      <c r="B253" s="122" t="s">
        <v>1177</v>
      </c>
      <c r="C253" s="30" t="s">
        <v>1178</v>
      </c>
      <c r="D253" s="97" t="s">
        <v>571</v>
      </c>
      <c r="E253" s="97"/>
      <c r="F253" s="31"/>
    </row>
    <row r="254" spans="1:6">
      <c r="B254" s="91" t="str">
        <f>CONCATENATE($B$3,"7")</f>
        <v>4.7</v>
      </c>
      <c r="C254" s="92" t="s">
        <v>519</v>
      </c>
      <c r="D254" s="16"/>
      <c r="E254" s="16"/>
      <c r="F254" s="38"/>
    </row>
    <row r="255" spans="1:6" outlineLevel="1">
      <c r="A255" s="19">
        <v>1</v>
      </c>
      <c r="B255" s="44" t="str">
        <f>CONCATENATE($B$254,".",A255)</f>
        <v>4.7.1</v>
      </c>
      <c r="C255" s="30" t="s">
        <v>520</v>
      </c>
      <c r="D255" s="97" t="s">
        <v>571</v>
      </c>
      <c r="E255" s="97"/>
      <c r="F255" s="33"/>
    </row>
    <row r="256" spans="1:6" outlineLevel="1">
      <c r="A256" s="19">
        <f>A255+1</f>
        <v>2</v>
      </c>
      <c r="B256" s="44" t="str">
        <f>CONCATENATE($B$254,".",A256)</f>
        <v>4.7.2</v>
      </c>
      <c r="C256" s="47" t="s">
        <v>521</v>
      </c>
      <c r="D256" s="79" t="s">
        <v>571</v>
      </c>
      <c r="E256" s="79"/>
      <c r="F256" s="33"/>
    </row>
    <row r="257" spans="1:6" outlineLevel="1">
      <c r="A257" s="19">
        <f>A256+1</f>
        <v>3</v>
      </c>
      <c r="B257" s="44" t="str">
        <f>CONCATENATE($B$254,".",A257)</f>
        <v>4.7.3</v>
      </c>
      <c r="C257" s="30" t="s">
        <v>1179</v>
      </c>
      <c r="D257" s="97" t="s">
        <v>571</v>
      </c>
      <c r="E257" s="97"/>
      <c r="F257" s="31"/>
    </row>
    <row r="258" spans="1:6" outlineLevel="1">
      <c r="A258" s="19">
        <f>A257+1</f>
        <v>4</v>
      </c>
      <c r="B258" s="44" t="str">
        <f>CONCATENATE($B$254,".",A258)</f>
        <v>4.7.4</v>
      </c>
      <c r="C258" s="30" t="s">
        <v>522</v>
      </c>
      <c r="D258" s="97" t="s">
        <v>571</v>
      </c>
      <c r="E258" s="97"/>
      <c r="F258" s="31"/>
    </row>
    <row r="259" spans="1:6" ht="25.5" outlineLevel="1">
      <c r="B259" s="122" t="s">
        <v>1180</v>
      </c>
      <c r="C259" s="30" t="s">
        <v>1181</v>
      </c>
      <c r="D259" s="97" t="s">
        <v>571</v>
      </c>
      <c r="E259" s="97"/>
      <c r="F259" s="31"/>
    </row>
    <row r="260" spans="1:6">
      <c r="B260" s="91" t="str">
        <f>CONCATENATE($B$3,"8")</f>
        <v>4.8</v>
      </c>
      <c r="C260" s="92" t="s">
        <v>523</v>
      </c>
      <c r="D260" s="16"/>
      <c r="E260" s="16"/>
      <c r="F260" s="38"/>
    </row>
    <row r="261" spans="1:6" outlineLevel="1">
      <c r="A261" s="19">
        <v>1</v>
      </c>
      <c r="B261" s="44" t="str">
        <f>CONCATENATE($B$260,".",A261)</f>
        <v>4.8.1</v>
      </c>
      <c r="C261" s="173" t="s">
        <v>1182</v>
      </c>
      <c r="D261" s="174" t="s">
        <v>571</v>
      </c>
      <c r="E261" s="174"/>
      <c r="F261" s="31"/>
    </row>
    <row r="262" spans="1:6" outlineLevel="1">
      <c r="A262" s="19">
        <f>A261+1</f>
        <v>2</v>
      </c>
      <c r="B262" s="44" t="str">
        <f>CONCATENATE($B$260,".",A262)</f>
        <v>4.8.2</v>
      </c>
      <c r="C262" s="173" t="s">
        <v>1183</v>
      </c>
      <c r="D262" s="174" t="s">
        <v>571</v>
      </c>
      <c r="E262" s="174"/>
      <c r="F262" s="31"/>
    </row>
    <row r="263" spans="1:6" outlineLevel="1">
      <c r="A263" s="19">
        <f>A262+1</f>
        <v>3</v>
      </c>
      <c r="B263" s="44" t="str">
        <f>CONCATENATE($B$260,".",A263)</f>
        <v>4.8.3</v>
      </c>
      <c r="C263" s="175" t="s">
        <v>524</v>
      </c>
      <c r="D263" s="174" t="s">
        <v>571</v>
      </c>
      <c r="E263" s="174"/>
      <c r="F263" s="31"/>
    </row>
    <row r="264" spans="1:6" ht="25.5" outlineLevel="1">
      <c r="A264" s="19">
        <f>A263+1</f>
        <v>4</v>
      </c>
      <c r="B264" s="44" t="str">
        <f>CONCATENATE($B$260,".",A264)</f>
        <v>4.8.4</v>
      </c>
      <c r="C264" s="30" t="s">
        <v>525</v>
      </c>
      <c r="D264" s="97" t="s">
        <v>571</v>
      </c>
      <c r="E264" s="97"/>
      <c r="F264" s="33"/>
    </row>
    <row r="265" spans="1:6" ht="79.5" customHeight="1" outlineLevel="1">
      <c r="A265" s="19">
        <f>A264+1</f>
        <v>5</v>
      </c>
      <c r="B265" s="122" t="str">
        <f>CONCATENATE($B$260,".",A265)</f>
        <v>4.8.5</v>
      </c>
      <c r="C265" s="30" t="s">
        <v>829</v>
      </c>
      <c r="D265" s="97" t="s">
        <v>571</v>
      </c>
      <c r="E265" s="97"/>
      <c r="F265" s="33"/>
    </row>
    <row r="266" spans="1:6">
      <c r="B266" s="91" t="str">
        <f>CONCATENATE($B$3,"9")</f>
        <v>4.9</v>
      </c>
      <c r="C266" s="92" t="s">
        <v>526</v>
      </c>
      <c r="D266" s="16"/>
      <c r="E266" s="16"/>
      <c r="F266" s="38"/>
    </row>
    <row r="267" spans="1:6" outlineLevel="1">
      <c r="A267" s="19">
        <v>1</v>
      </c>
      <c r="B267" s="44" t="str">
        <f>CONCATENATE($B$266,".",A267)</f>
        <v>4.9.1</v>
      </c>
      <c r="C267" s="30" t="s">
        <v>527</v>
      </c>
      <c r="D267" s="98" t="s">
        <v>571</v>
      </c>
      <c r="E267" s="98"/>
      <c r="F267" s="33"/>
    </row>
    <row r="268" spans="1:6" outlineLevel="1">
      <c r="A268" s="19">
        <f>A267+1</f>
        <v>2</v>
      </c>
      <c r="B268" s="44" t="str">
        <f t="shared" ref="B268:B278" si="12">CONCATENATE($B$266,".",A268)</f>
        <v>4.9.2</v>
      </c>
      <c r="C268" s="30" t="s">
        <v>528</v>
      </c>
      <c r="D268" s="98" t="s">
        <v>571</v>
      </c>
      <c r="E268" s="98"/>
      <c r="F268" s="33"/>
    </row>
    <row r="269" spans="1:6" outlineLevel="1">
      <c r="A269" s="19">
        <f t="shared" ref="A269:A277" si="13">A268+1</f>
        <v>3</v>
      </c>
      <c r="B269" s="44" t="str">
        <f t="shared" si="12"/>
        <v>4.9.3</v>
      </c>
      <c r="C269" s="32" t="s">
        <v>529</v>
      </c>
      <c r="D269" s="98" t="s">
        <v>571</v>
      </c>
      <c r="E269" s="98"/>
      <c r="F269" s="33"/>
    </row>
    <row r="270" spans="1:6" ht="25.5" outlineLevel="1">
      <c r="A270" s="19">
        <f t="shared" si="13"/>
        <v>4</v>
      </c>
      <c r="B270" s="44" t="str">
        <f t="shared" si="12"/>
        <v>4.9.4</v>
      </c>
      <c r="C270" s="173" t="s">
        <v>204</v>
      </c>
      <c r="D270" s="174" t="s">
        <v>571</v>
      </c>
      <c r="E270" s="174"/>
      <c r="F270" s="33"/>
    </row>
    <row r="271" spans="1:6" outlineLevel="1">
      <c r="A271" s="19">
        <f t="shared" si="13"/>
        <v>5</v>
      </c>
      <c r="B271" s="44" t="str">
        <f t="shared" si="12"/>
        <v>4.9.5</v>
      </c>
      <c r="C271" s="18" t="s">
        <v>205</v>
      </c>
      <c r="D271" s="56" t="s">
        <v>571</v>
      </c>
      <c r="E271" s="56"/>
      <c r="F271" s="33"/>
    </row>
    <row r="272" spans="1:6" ht="25.5" outlineLevel="1">
      <c r="A272" s="19">
        <f t="shared" si="13"/>
        <v>6</v>
      </c>
      <c r="B272" s="44" t="str">
        <f t="shared" si="12"/>
        <v>4.9.6</v>
      </c>
      <c r="C272" s="173" t="s">
        <v>206</v>
      </c>
      <c r="D272" s="174" t="s">
        <v>571</v>
      </c>
      <c r="E272" s="174"/>
      <c r="F272" s="31"/>
    </row>
    <row r="273" spans="1:6" ht="25.5" outlineLevel="1">
      <c r="A273" s="19">
        <f t="shared" si="13"/>
        <v>7</v>
      </c>
      <c r="B273" s="44" t="str">
        <f t="shared" si="12"/>
        <v>4.9.7</v>
      </c>
      <c r="C273" s="173" t="s">
        <v>1184</v>
      </c>
      <c r="D273" s="174" t="s">
        <v>571</v>
      </c>
      <c r="E273" s="174"/>
      <c r="F273" s="33"/>
    </row>
    <row r="274" spans="1:6" outlineLevel="1">
      <c r="A274" s="19">
        <f t="shared" si="13"/>
        <v>8</v>
      </c>
      <c r="B274" s="44" t="str">
        <f t="shared" si="12"/>
        <v>4.9.8</v>
      </c>
      <c r="C274" s="18" t="s">
        <v>207</v>
      </c>
      <c r="D274" s="56" t="s">
        <v>571</v>
      </c>
      <c r="E274" s="56"/>
      <c r="F274" s="33"/>
    </row>
    <row r="275" spans="1:6" ht="25.5" outlineLevel="1">
      <c r="A275" s="19">
        <f t="shared" si="13"/>
        <v>9</v>
      </c>
      <c r="B275" s="44" t="str">
        <f t="shared" si="12"/>
        <v>4.9.9</v>
      </c>
      <c r="C275" s="18" t="s">
        <v>208</v>
      </c>
      <c r="D275" s="56" t="s">
        <v>571</v>
      </c>
      <c r="E275" s="56"/>
      <c r="F275" s="33"/>
    </row>
    <row r="276" spans="1:6" outlineLevel="1">
      <c r="A276" s="19">
        <f t="shared" si="13"/>
        <v>10</v>
      </c>
      <c r="B276" s="44" t="str">
        <f t="shared" si="12"/>
        <v>4.9.10</v>
      </c>
      <c r="C276" s="18" t="s">
        <v>209</v>
      </c>
      <c r="D276" s="56" t="s">
        <v>571</v>
      </c>
      <c r="E276" s="56"/>
      <c r="F276" s="33"/>
    </row>
    <row r="277" spans="1:6" outlineLevel="1">
      <c r="A277" s="19">
        <f t="shared" si="13"/>
        <v>11</v>
      </c>
      <c r="B277" s="44" t="str">
        <f t="shared" si="12"/>
        <v>4.9.11</v>
      </c>
      <c r="C277" s="18" t="s">
        <v>210</v>
      </c>
      <c r="D277" s="56" t="s">
        <v>571</v>
      </c>
      <c r="E277" s="56"/>
      <c r="F277" s="33"/>
    </row>
    <row r="278" spans="1:6" outlineLevel="1">
      <c r="B278" s="44" t="str">
        <f t="shared" si="12"/>
        <v>4.9.</v>
      </c>
      <c r="C278" s="18" t="s">
        <v>1185</v>
      </c>
      <c r="D278" s="56" t="s">
        <v>571</v>
      </c>
      <c r="E278" s="56"/>
      <c r="F278" s="33"/>
    </row>
    <row r="279" spans="1:6">
      <c r="B279" s="91" t="str">
        <f>CONCATENATE($B$3,"10")</f>
        <v>4.10</v>
      </c>
      <c r="C279" s="92" t="s">
        <v>211</v>
      </c>
      <c r="D279" s="16"/>
      <c r="E279" s="16"/>
      <c r="F279" s="38"/>
    </row>
    <row r="280" spans="1:6" ht="29.25" customHeight="1" outlineLevel="1">
      <c r="A280" s="19">
        <v>1</v>
      </c>
      <c r="B280" s="44" t="str">
        <f>CONCATENATE($B$279,".",A280)</f>
        <v>4.10.1</v>
      </c>
      <c r="C280" s="32" t="s">
        <v>841</v>
      </c>
      <c r="D280" s="98" t="s">
        <v>571</v>
      </c>
      <c r="E280" s="98"/>
      <c r="F280" s="33"/>
    </row>
    <row r="281" spans="1:6" s="26" customFormat="1" hidden="1" outlineLevel="1">
      <c r="A281" s="26">
        <v>1</v>
      </c>
      <c r="B281" s="122"/>
      <c r="C281" s="143"/>
      <c r="D281" s="56"/>
      <c r="E281" s="56"/>
      <c r="F281" s="42"/>
    </row>
    <row r="282" spans="1:6" s="26" customFormat="1" hidden="1" outlineLevel="1">
      <c r="A282" s="26">
        <v>2</v>
      </c>
      <c r="B282" s="122"/>
      <c r="C282" s="143"/>
      <c r="D282" s="56"/>
      <c r="E282" s="56"/>
      <c r="F282" s="42"/>
    </row>
    <row r="283" spans="1:6" ht="38.25" outlineLevel="1">
      <c r="A283" s="19">
        <v>3</v>
      </c>
      <c r="B283" s="44" t="str">
        <f>CONCATENATE($B$280,".",A283)</f>
        <v>4.10.1.3</v>
      </c>
      <c r="C283" s="143" t="s">
        <v>826</v>
      </c>
      <c r="D283" s="56" t="s">
        <v>571</v>
      </c>
      <c r="E283" s="56"/>
      <c r="F283" s="33"/>
    </row>
    <row r="284" spans="1:6" ht="25.5" outlineLevel="1">
      <c r="A284" s="19">
        <v>2</v>
      </c>
      <c r="B284" s="44" t="str">
        <f>CONCATENATE($B$279,".",A284)</f>
        <v>4.10.2</v>
      </c>
      <c r="C284" s="18" t="s">
        <v>1186</v>
      </c>
      <c r="D284" s="56" t="s">
        <v>571</v>
      </c>
      <c r="E284" s="56"/>
      <c r="F284" s="33"/>
    </row>
    <row r="285" spans="1:6" outlineLevel="1">
      <c r="A285" s="19">
        <f>A284+1</f>
        <v>3</v>
      </c>
      <c r="B285" s="44" t="str">
        <f t="shared" ref="B285:B299" si="14">CONCATENATE($B$279,".",A285)</f>
        <v>4.10.3</v>
      </c>
      <c r="C285" s="104" t="s">
        <v>212</v>
      </c>
      <c r="D285" s="105" t="s">
        <v>571</v>
      </c>
      <c r="E285" s="105"/>
      <c r="F285" s="33"/>
    </row>
    <row r="286" spans="1:6" ht="25.5" outlineLevel="1">
      <c r="A286" s="19">
        <f t="shared" ref="A286:A299" si="15">A285+1</f>
        <v>4</v>
      </c>
      <c r="B286" s="44" t="str">
        <f t="shared" si="14"/>
        <v>4.10.4</v>
      </c>
      <c r="C286" s="32" t="s">
        <v>213</v>
      </c>
      <c r="D286" s="98" t="s">
        <v>571</v>
      </c>
      <c r="E286" s="98"/>
      <c r="F286" s="33"/>
    </row>
    <row r="287" spans="1:6" outlineLevel="1">
      <c r="A287" s="19">
        <f t="shared" si="15"/>
        <v>5</v>
      </c>
      <c r="B287" s="44" t="str">
        <f t="shared" si="14"/>
        <v>4.10.5</v>
      </c>
      <c r="C287" s="35" t="s">
        <v>214</v>
      </c>
      <c r="D287" s="99" t="s">
        <v>571</v>
      </c>
      <c r="E287" s="99"/>
      <c r="F287" s="33"/>
    </row>
    <row r="288" spans="1:6" ht="25.5" outlineLevel="1">
      <c r="A288" s="19">
        <f t="shared" si="15"/>
        <v>6</v>
      </c>
      <c r="B288" s="44" t="str">
        <f t="shared" si="14"/>
        <v>4.10.6</v>
      </c>
      <c r="C288" s="35" t="s">
        <v>215</v>
      </c>
      <c r="D288" s="99" t="s">
        <v>571</v>
      </c>
      <c r="E288" s="99"/>
      <c r="F288" s="31"/>
    </row>
    <row r="289" spans="1:6" s="26" customFormat="1" hidden="1" outlineLevel="1">
      <c r="A289" s="26">
        <f t="shared" si="15"/>
        <v>7</v>
      </c>
      <c r="B289" s="122"/>
      <c r="C289" s="40"/>
      <c r="D289" s="100"/>
      <c r="E289" s="100"/>
      <c r="F289" s="42"/>
    </row>
    <row r="290" spans="1:6" outlineLevel="1">
      <c r="A290" s="19">
        <f t="shared" si="15"/>
        <v>8</v>
      </c>
      <c r="B290" s="44" t="str">
        <f t="shared" si="14"/>
        <v>4.10.8</v>
      </c>
      <c r="C290" s="35" t="s">
        <v>1187</v>
      </c>
      <c r="D290" s="99" t="s">
        <v>571</v>
      </c>
      <c r="E290" s="99"/>
      <c r="F290" s="33"/>
    </row>
    <row r="291" spans="1:6" outlineLevel="1">
      <c r="A291" s="19">
        <f t="shared" si="15"/>
        <v>9</v>
      </c>
      <c r="B291" s="44" t="str">
        <f t="shared" si="14"/>
        <v>4.10.9</v>
      </c>
      <c r="C291" s="40" t="s">
        <v>216</v>
      </c>
      <c r="D291" s="100" t="s">
        <v>571</v>
      </c>
      <c r="E291" s="100"/>
      <c r="F291" s="33"/>
    </row>
    <row r="292" spans="1:6" outlineLevel="1">
      <c r="A292" s="19">
        <f t="shared" si="15"/>
        <v>10</v>
      </c>
      <c r="B292" s="44" t="str">
        <f t="shared" si="14"/>
        <v>4.10.10</v>
      </c>
      <c r="C292" s="40" t="s">
        <v>217</v>
      </c>
      <c r="D292" s="100" t="s">
        <v>571</v>
      </c>
      <c r="E292" s="100"/>
      <c r="F292" s="33"/>
    </row>
    <row r="293" spans="1:6" outlineLevel="1">
      <c r="A293" s="19">
        <f t="shared" si="15"/>
        <v>11</v>
      </c>
      <c r="B293" s="44" t="str">
        <f t="shared" si="14"/>
        <v>4.10.11</v>
      </c>
      <c r="C293" s="40" t="s">
        <v>218</v>
      </c>
      <c r="D293" s="100" t="s">
        <v>571</v>
      </c>
      <c r="E293" s="100"/>
      <c r="F293" s="33"/>
    </row>
    <row r="294" spans="1:6" ht="25.5" outlineLevel="1">
      <c r="A294" s="19">
        <f t="shared" si="15"/>
        <v>12</v>
      </c>
      <c r="B294" s="44" t="str">
        <f t="shared" si="14"/>
        <v>4.10.12</v>
      </c>
      <c r="C294" s="40" t="s">
        <v>1188</v>
      </c>
      <c r="D294" s="100" t="s">
        <v>571</v>
      </c>
      <c r="E294" s="100"/>
      <c r="F294" s="33"/>
    </row>
    <row r="295" spans="1:6" ht="25.5" outlineLevel="1">
      <c r="A295" s="19">
        <f t="shared" si="15"/>
        <v>13</v>
      </c>
      <c r="B295" s="44" t="str">
        <f t="shared" si="14"/>
        <v>4.10.13</v>
      </c>
      <c r="C295" s="40" t="s">
        <v>219</v>
      </c>
      <c r="D295" s="100" t="s">
        <v>571</v>
      </c>
      <c r="E295" s="100"/>
      <c r="F295" s="33"/>
    </row>
    <row r="296" spans="1:6" outlineLevel="1">
      <c r="A296" s="26">
        <f t="shared" si="15"/>
        <v>14</v>
      </c>
      <c r="B296" s="122" t="str">
        <f t="shared" si="14"/>
        <v>4.10.14</v>
      </c>
      <c r="C296" s="40" t="s">
        <v>220</v>
      </c>
      <c r="D296" s="100" t="s">
        <v>571</v>
      </c>
      <c r="E296" s="100"/>
      <c r="F296" s="33"/>
    </row>
    <row r="297" spans="1:6" outlineLevel="1">
      <c r="A297" s="26">
        <f t="shared" si="15"/>
        <v>15</v>
      </c>
      <c r="B297" s="122" t="str">
        <f t="shared" si="14"/>
        <v>4.10.15</v>
      </c>
      <c r="C297" s="40" t="s">
        <v>221</v>
      </c>
      <c r="D297" s="100" t="s">
        <v>571</v>
      </c>
      <c r="E297" s="100"/>
      <c r="F297" s="33"/>
    </row>
    <row r="298" spans="1:6" ht="25.5" outlineLevel="1">
      <c r="A298" s="26">
        <f t="shared" si="15"/>
        <v>16</v>
      </c>
      <c r="B298" s="122" t="str">
        <f t="shared" si="14"/>
        <v>4.10.16</v>
      </c>
      <c r="C298" s="40" t="s">
        <v>79</v>
      </c>
      <c r="D298" s="100" t="s">
        <v>571</v>
      </c>
      <c r="E298" s="100"/>
      <c r="F298" s="33"/>
    </row>
    <row r="299" spans="1:6" ht="46.5" customHeight="1" outlineLevel="1">
      <c r="A299" s="26">
        <f t="shared" si="15"/>
        <v>17</v>
      </c>
      <c r="B299" s="122" t="str">
        <f t="shared" si="14"/>
        <v>4.10.17</v>
      </c>
      <c r="C299" s="40" t="s">
        <v>222</v>
      </c>
      <c r="D299" s="100" t="s">
        <v>571</v>
      </c>
      <c r="E299" s="100"/>
      <c r="F299" s="33"/>
    </row>
    <row r="300" spans="1:6" s="180" customFormat="1">
      <c r="B300" s="181" t="str">
        <f>CONCATENATE($B$3,"11")</f>
        <v>4.11</v>
      </c>
      <c r="C300" s="116" t="s">
        <v>223</v>
      </c>
      <c r="D300" s="182"/>
      <c r="E300" s="182"/>
      <c r="F300" s="183"/>
    </row>
    <row r="301" spans="1:6" outlineLevel="1">
      <c r="A301" s="19">
        <v>1</v>
      </c>
      <c r="B301" s="44" t="str">
        <f t="shared" ref="B301:B319" si="16">CONCATENATE($B$300,".",A301)</f>
        <v>4.11.1</v>
      </c>
      <c r="C301" s="30" t="s">
        <v>224</v>
      </c>
      <c r="D301" s="97" t="s">
        <v>571</v>
      </c>
      <c r="E301" s="97"/>
      <c r="F301" s="33"/>
    </row>
    <row r="302" spans="1:6" ht="14.25" customHeight="1" outlineLevel="1">
      <c r="A302" s="19">
        <f>A301+1</f>
        <v>2</v>
      </c>
      <c r="B302" s="44" t="str">
        <f t="shared" si="16"/>
        <v>4.11.2</v>
      </c>
      <c r="C302" s="30" t="s">
        <v>225</v>
      </c>
      <c r="D302" s="97" t="s">
        <v>571</v>
      </c>
      <c r="E302" s="97"/>
      <c r="F302" s="31"/>
    </row>
    <row r="303" spans="1:6" outlineLevel="1">
      <c r="A303" s="19">
        <f t="shared" ref="A303:A313" si="17">A302+1</f>
        <v>3</v>
      </c>
      <c r="B303" s="44" t="str">
        <f t="shared" si="16"/>
        <v>4.11.3</v>
      </c>
      <c r="C303" s="30" t="s">
        <v>226</v>
      </c>
      <c r="D303" s="97" t="s">
        <v>571</v>
      </c>
      <c r="E303" s="97"/>
      <c r="F303" s="31"/>
    </row>
    <row r="304" spans="1:6" ht="21" customHeight="1" outlineLevel="1">
      <c r="A304" s="19">
        <f t="shared" si="17"/>
        <v>4</v>
      </c>
      <c r="B304" s="44" t="str">
        <f t="shared" si="16"/>
        <v>4.11.4</v>
      </c>
      <c r="C304" s="30" t="s">
        <v>1189</v>
      </c>
      <c r="D304" s="97" t="s">
        <v>571</v>
      </c>
      <c r="E304" s="97"/>
      <c r="F304" s="31"/>
    </row>
    <row r="305" spans="1:6" outlineLevel="1">
      <c r="A305" s="19">
        <f t="shared" si="17"/>
        <v>5</v>
      </c>
      <c r="B305" s="44" t="str">
        <f t="shared" si="16"/>
        <v>4.11.5</v>
      </c>
      <c r="C305" s="30" t="s">
        <v>227</v>
      </c>
      <c r="D305" s="97" t="s">
        <v>571</v>
      </c>
      <c r="E305" s="97"/>
      <c r="F305" s="31"/>
    </row>
    <row r="306" spans="1:6" ht="25.5" outlineLevel="1">
      <c r="A306" s="19">
        <f t="shared" si="17"/>
        <v>6</v>
      </c>
      <c r="B306" s="44" t="str">
        <f t="shared" si="16"/>
        <v>4.11.6</v>
      </c>
      <c r="C306" s="30" t="s">
        <v>228</v>
      </c>
      <c r="D306" s="97" t="s">
        <v>571</v>
      </c>
      <c r="E306" s="97"/>
      <c r="F306" s="33"/>
    </row>
    <row r="307" spans="1:6" outlineLevel="1">
      <c r="A307" s="19">
        <f t="shared" si="17"/>
        <v>7</v>
      </c>
      <c r="B307" s="44" t="str">
        <f t="shared" si="16"/>
        <v>4.11.7</v>
      </c>
      <c r="C307" s="30" t="s">
        <v>229</v>
      </c>
      <c r="D307" s="97" t="s">
        <v>571</v>
      </c>
      <c r="E307" s="97"/>
      <c r="F307" s="33"/>
    </row>
    <row r="308" spans="1:6" outlineLevel="1">
      <c r="A308" s="19">
        <f t="shared" si="17"/>
        <v>8</v>
      </c>
      <c r="B308" s="44" t="str">
        <f t="shared" si="16"/>
        <v>4.11.8</v>
      </c>
      <c r="C308" s="30" t="s">
        <v>230</v>
      </c>
      <c r="D308" s="97" t="s">
        <v>571</v>
      </c>
      <c r="E308" s="97"/>
      <c r="F308" s="33"/>
    </row>
    <row r="309" spans="1:6" ht="30" customHeight="1" outlineLevel="1">
      <c r="A309" s="19">
        <f t="shared" si="17"/>
        <v>9</v>
      </c>
      <c r="B309" s="44" t="str">
        <f t="shared" si="16"/>
        <v>4.11.9</v>
      </c>
      <c r="C309" s="30" t="s">
        <v>231</v>
      </c>
      <c r="D309" s="97" t="s">
        <v>571</v>
      </c>
      <c r="E309" s="97"/>
      <c r="F309" s="33"/>
    </row>
    <row r="310" spans="1:6" outlineLevel="1">
      <c r="A310" s="19">
        <f t="shared" si="17"/>
        <v>10</v>
      </c>
      <c r="B310" s="44" t="str">
        <f t="shared" si="16"/>
        <v>4.11.10</v>
      </c>
      <c r="C310" s="30" t="s">
        <v>232</v>
      </c>
      <c r="D310" s="97" t="s">
        <v>571</v>
      </c>
      <c r="E310" s="97"/>
      <c r="F310" s="33"/>
    </row>
    <row r="311" spans="1:6" outlineLevel="1">
      <c r="A311" s="19">
        <f t="shared" si="17"/>
        <v>11</v>
      </c>
      <c r="B311" s="44" t="str">
        <f t="shared" si="16"/>
        <v>4.11.11</v>
      </c>
      <c r="C311" s="30" t="s">
        <v>233</v>
      </c>
      <c r="D311" s="97" t="s">
        <v>571</v>
      </c>
      <c r="E311" s="97"/>
      <c r="F311" s="33"/>
    </row>
    <row r="312" spans="1:6" outlineLevel="1">
      <c r="A312" s="19">
        <f t="shared" si="17"/>
        <v>12</v>
      </c>
      <c r="B312" s="44" t="str">
        <f t="shared" si="16"/>
        <v>4.11.12</v>
      </c>
      <c r="C312" s="30" t="s">
        <v>234</v>
      </c>
      <c r="D312" s="97" t="s">
        <v>571</v>
      </c>
      <c r="E312" s="97"/>
      <c r="F312" s="33"/>
    </row>
    <row r="313" spans="1:6" outlineLevel="1">
      <c r="A313" s="19">
        <f t="shared" si="17"/>
        <v>13</v>
      </c>
      <c r="B313" s="44" t="str">
        <f t="shared" si="16"/>
        <v>4.11.13</v>
      </c>
      <c r="C313" s="30" t="s">
        <v>235</v>
      </c>
      <c r="D313" s="97" t="s">
        <v>571</v>
      </c>
      <c r="E313" s="97"/>
      <c r="F313" s="33"/>
    </row>
    <row r="314" spans="1:6" outlineLevel="1">
      <c r="A314" s="19">
        <f>A313+1</f>
        <v>14</v>
      </c>
      <c r="B314" s="122" t="str">
        <f t="shared" si="16"/>
        <v>4.11.14</v>
      </c>
      <c r="C314" s="30" t="s">
        <v>236</v>
      </c>
      <c r="D314" s="97" t="s">
        <v>571</v>
      </c>
      <c r="E314" s="97"/>
      <c r="F314" s="33"/>
    </row>
    <row r="315" spans="1:6" outlineLevel="1">
      <c r="A315" s="19">
        <v>15</v>
      </c>
      <c r="B315" s="122" t="str">
        <f t="shared" si="16"/>
        <v>4.11.15</v>
      </c>
      <c r="C315" s="30" t="s">
        <v>2</v>
      </c>
      <c r="D315" s="97" t="s">
        <v>571</v>
      </c>
      <c r="E315" s="97"/>
      <c r="F315" s="33"/>
    </row>
    <row r="316" spans="1:6" ht="25.5" outlineLevel="1">
      <c r="A316" s="19">
        <f>A315+1</f>
        <v>16</v>
      </c>
      <c r="B316" s="122" t="str">
        <f t="shared" si="16"/>
        <v>4.11.16</v>
      </c>
      <c r="C316" s="30" t="s">
        <v>1</v>
      </c>
      <c r="D316" s="97" t="s">
        <v>571</v>
      </c>
      <c r="E316" s="97"/>
      <c r="F316" s="33"/>
    </row>
    <row r="317" spans="1:6" ht="102" outlineLevel="1">
      <c r="B317" s="122" t="str">
        <f t="shared" si="16"/>
        <v>4.11.</v>
      </c>
      <c r="C317" s="30" t="s">
        <v>1190</v>
      </c>
      <c r="D317" s="97" t="s">
        <v>571</v>
      </c>
      <c r="E317" s="97"/>
      <c r="F317" s="33"/>
    </row>
    <row r="318" spans="1:6" ht="25.5" outlineLevel="1">
      <c r="B318" s="122" t="str">
        <f t="shared" si="16"/>
        <v>4.11.</v>
      </c>
      <c r="C318" s="30" t="s">
        <v>1191</v>
      </c>
      <c r="D318" s="97" t="s">
        <v>571</v>
      </c>
      <c r="E318" s="97"/>
      <c r="F318" s="33"/>
    </row>
    <row r="319" spans="1:6" outlineLevel="1">
      <c r="B319" s="122" t="str">
        <f t="shared" si="16"/>
        <v>4.11.</v>
      </c>
      <c r="C319" s="30" t="s">
        <v>1192</v>
      </c>
      <c r="D319" s="97" t="s">
        <v>571</v>
      </c>
      <c r="E319" s="97"/>
      <c r="F319" s="33"/>
    </row>
    <row r="320" spans="1:6">
      <c r="B320" s="91" t="str">
        <f>CONCATENATE($B$3,"12")</f>
        <v>4.12</v>
      </c>
      <c r="C320" s="92" t="s">
        <v>237</v>
      </c>
      <c r="D320" s="16"/>
      <c r="E320" s="16"/>
      <c r="F320" s="38"/>
    </row>
    <row r="321" spans="1:6" ht="25.5" outlineLevel="1">
      <c r="A321" s="19">
        <v>1</v>
      </c>
      <c r="B321" s="44" t="str">
        <f>CONCATENATE($B$320,".",A321)</f>
        <v>4.12.1</v>
      </c>
      <c r="C321" s="32" t="s">
        <v>238</v>
      </c>
      <c r="D321" s="98" t="s">
        <v>571</v>
      </c>
      <c r="E321" s="98"/>
      <c r="F321" s="33"/>
    </row>
    <row r="322" spans="1:6" outlineLevel="1">
      <c r="A322" s="19">
        <f>A321+1</f>
        <v>2</v>
      </c>
      <c r="B322" s="44" t="str">
        <f t="shared" ref="B322:B330" si="18">CONCATENATE($B$320,".",A322)</f>
        <v>4.12.2</v>
      </c>
      <c r="C322" s="32" t="s">
        <v>239</v>
      </c>
      <c r="D322" s="98" t="s">
        <v>571</v>
      </c>
      <c r="E322" s="98"/>
      <c r="F322" s="33"/>
    </row>
    <row r="323" spans="1:6" outlineLevel="1">
      <c r="A323" s="19">
        <f t="shared" ref="A323:A330" si="19">A322+1</f>
        <v>3</v>
      </c>
      <c r="B323" s="44" t="str">
        <f t="shared" si="18"/>
        <v>4.12.3</v>
      </c>
      <c r="C323" s="30" t="s">
        <v>3</v>
      </c>
      <c r="D323" s="97" t="s">
        <v>571</v>
      </c>
      <c r="E323" s="97"/>
      <c r="F323" s="33"/>
    </row>
    <row r="324" spans="1:6" outlineLevel="1">
      <c r="A324" s="19">
        <f t="shared" si="19"/>
        <v>4</v>
      </c>
      <c r="B324" s="44" t="str">
        <f t="shared" si="18"/>
        <v>4.12.4</v>
      </c>
      <c r="C324" s="43" t="s">
        <v>240</v>
      </c>
      <c r="D324" s="53" t="s">
        <v>571</v>
      </c>
      <c r="E324" s="53"/>
      <c r="F324" s="33"/>
    </row>
    <row r="325" spans="1:6" ht="25.5" outlineLevel="1">
      <c r="A325" s="19">
        <f t="shared" si="19"/>
        <v>5</v>
      </c>
      <c r="B325" s="44" t="str">
        <f t="shared" si="18"/>
        <v>4.12.5</v>
      </c>
      <c r="C325" s="35" t="s">
        <v>1193</v>
      </c>
      <c r="D325" s="99" t="s">
        <v>571</v>
      </c>
      <c r="E325" s="99"/>
      <c r="F325" s="33"/>
    </row>
    <row r="326" spans="1:6" ht="25.5" outlineLevel="1">
      <c r="A326" s="19">
        <f t="shared" si="19"/>
        <v>6</v>
      </c>
      <c r="B326" s="44" t="str">
        <f t="shared" si="18"/>
        <v>4.12.6</v>
      </c>
      <c r="C326" s="30" t="s">
        <v>241</v>
      </c>
      <c r="D326" s="99" t="s">
        <v>571</v>
      </c>
      <c r="E326" s="99"/>
      <c r="F326" s="33"/>
    </row>
    <row r="327" spans="1:6" ht="25.5" outlineLevel="1">
      <c r="A327" s="19">
        <f t="shared" si="19"/>
        <v>7</v>
      </c>
      <c r="B327" s="44" t="str">
        <f t="shared" si="18"/>
        <v>4.12.7</v>
      </c>
      <c r="C327" s="48" t="s">
        <v>242</v>
      </c>
      <c r="D327" s="99" t="s">
        <v>571</v>
      </c>
      <c r="E327" s="99"/>
      <c r="F327" s="33"/>
    </row>
    <row r="328" spans="1:6" ht="25.5" outlineLevel="1">
      <c r="A328" s="19">
        <f t="shared" si="19"/>
        <v>8</v>
      </c>
      <c r="B328" s="44" t="str">
        <f>CONCATENATE($B$320,".",A328)</f>
        <v>4.12.8</v>
      </c>
      <c r="C328" s="48" t="s">
        <v>243</v>
      </c>
      <c r="D328" s="99" t="s">
        <v>571</v>
      </c>
      <c r="E328" s="99"/>
      <c r="F328" s="33"/>
    </row>
    <row r="329" spans="1:6" ht="25.5" outlineLevel="1">
      <c r="A329" s="19">
        <f t="shared" si="19"/>
        <v>9</v>
      </c>
      <c r="B329" s="122" t="str">
        <f t="shared" si="18"/>
        <v>4.12.9</v>
      </c>
      <c r="C329" s="48" t="s">
        <v>77</v>
      </c>
      <c r="D329" s="100" t="s">
        <v>571</v>
      </c>
      <c r="E329" s="100"/>
      <c r="F329" s="42"/>
    </row>
    <row r="330" spans="1:6" ht="25.5" outlineLevel="1">
      <c r="A330" s="19">
        <f t="shared" si="19"/>
        <v>10</v>
      </c>
      <c r="B330" s="122" t="str">
        <f t="shared" si="18"/>
        <v>4.12.10</v>
      </c>
      <c r="C330" s="48" t="s">
        <v>78</v>
      </c>
      <c r="D330" s="100" t="s">
        <v>571</v>
      </c>
      <c r="E330" s="100"/>
      <c r="F330" s="42"/>
    </row>
    <row r="331" spans="1:6" outlineLevel="1">
      <c r="A331" s="19">
        <f>A330+1</f>
        <v>11</v>
      </c>
      <c r="B331" s="122" t="str">
        <f>CONCATENATE($B$320,".",A331)</f>
        <v>4.12.11</v>
      </c>
      <c r="C331" s="184" t="s">
        <v>244</v>
      </c>
      <c r="D331" s="100" t="s">
        <v>571</v>
      </c>
      <c r="E331" s="100"/>
      <c r="F331" s="42"/>
    </row>
    <row r="332" spans="1:6" outlineLevel="1">
      <c r="A332" s="19">
        <v>12</v>
      </c>
      <c r="B332" s="122" t="str">
        <f>CONCATENATE($B$320,".",A332)</f>
        <v>4.12.12</v>
      </c>
      <c r="C332" s="184" t="s">
        <v>634</v>
      </c>
      <c r="D332" s="100" t="s">
        <v>571</v>
      </c>
      <c r="E332" s="100"/>
      <c r="F332" s="42"/>
    </row>
    <row r="333" spans="1:6" s="26" customFormat="1" hidden="1" outlineLevel="1">
      <c r="A333" s="26">
        <v>13</v>
      </c>
      <c r="B333" s="122"/>
      <c r="C333" s="184"/>
      <c r="D333" s="100"/>
      <c r="E333" s="100"/>
      <c r="F333" s="121"/>
    </row>
    <row r="334" spans="1:6" s="26" customFormat="1" hidden="1" outlineLevel="1">
      <c r="A334" s="26">
        <v>14</v>
      </c>
      <c r="B334" s="122"/>
      <c r="C334" s="184"/>
      <c r="D334" s="100"/>
      <c r="E334" s="100"/>
      <c r="F334" s="42"/>
    </row>
    <row r="335" spans="1:6">
      <c r="B335" s="91" t="str">
        <f>CONCATENATE($B$3,"13")</f>
        <v>4.13</v>
      </c>
      <c r="C335" s="92" t="s">
        <v>245</v>
      </c>
      <c r="D335" s="16"/>
      <c r="E335" s="16"/>
      <c r="F335" s="38"/>
    </row>
    <row r="336" spans="1:6" ht="165.75" outlineLevel="1">
      <c r="A336" s="19">
        <v>1</v>
      </c>
      <c r="B336" s="44" t="str">
        <f>CONCATENATE($B$335,".",A336)</f>
        <v>4.13.1</v>
      </c>
      <c r="C336" s="40" t="s">
        <v>828</v>
      </c>
      <c r="D336" s="41" t="s">
        <v>571</v>
      </c>
      <c r="E336" s="41"/>
      <c r="F336" s="33"/>
    </row>
    <row r="337" spans="1:6" ht="63.75" outlineLevel="1">
      <c r="A337" s="19">
        <v>2</v>
      </c>
      <c r="B337" s="44" t="str">
        <f t="shared" ref="B337:B344" si="20">CONCATENATE($B$335,".",A337)</f>
        <v>4.13.2</v>
      </c>
      <c r="C337" s="40" t="s">
        <v>246</v>
      </c>
      <c r="D337" s="41" t="s">
        <v>571</v>
      </c>
      <c r="E337" s="41"/>
      <c r="F337" s="33"/>
    </row>
    <row r="338" spans="1:6" ht="25.5" outlineLevel="1">
      <c r="A338" s="19">
        <v>3</v>
      </c>
      <c r="B338" s="44" t="str">
        <f t="shared" si="20"/>
        <v>4.13.3</v>
      </c>
      <c r="C338" s="40" t="s">
        <v>247</v>
      </c>
      <c r="D338" s="41" t="s">
        <v>571</v>
      </c>
      <c r="E338" s="41"/>
      <c r="F338" s="33"/>
    </row>
    <row r="339" spans="1:6" ht="25.5" outlineLevel="1">
      <c r="A339" s="19">
        <v>4</v>
      </c>
      <c r="B339" s="44" t="str">
        <f t="shared" si="20"/>
        <v>4.13.4</v>
      </c>
      <c r="C339" s="40" t="s">
        <v>842</v>
      </c>
      <c r="D339" s="41" t="s">
        <v>571</v>
      </c>
      <c r="E339" s="41"/>
      <c r="F339" s="33"/>
    </row>
    <row r="340" spans="1:6" ht="53.25" customHeight="1" outlineLevel="1">
      <c r="A340" s="19">
        <v>5</v>
      </c>
      <c r="B340" s="44" t="str">
        <f t="shared" si="20"/>
        <v>4.13.5</v>
      </c>
      <c r="C340" s="40" t="s">
        <v>0</v>
      </c>
      <c r="D340" s="41" t="s">
        <v>571</v>
      </c>
      <c r="E340" s="41"/>
      <c r="F340" s="33"/>
    </row>
    <row r="341" spans="1:6" outlineLevel="1">
      <c r="A341" s="19">
        <v>6</v>
      </c>
      <c r="B341" s="44" t="str">
        <f t="shared" si="20"/>
        <v>4.13.6</v>
      </c>
      <c r="C341" s="40" t="s">
        <v>248</v>
      </c>
      <c r="D341" s="41" t="s">
        <v>571</v>
      </c>
      <c r="E341" s="41"/>
      <c r="F341" s="33"/>
    </row>
    <row r="342" spans="1:6" ht="38.25" outlineLevel="1">
      <c r="A342" s="19">
        <v>7</v>
      </c>
      <c r="B342" s="44" t="str">
        <f t="shared" si="20"/>
        <v>4.13.7</v>
      </c>
      <c r="C342" s="40" t="s">
        <v>249</v>
      </c>
      <c r="D342" s="41" t="s">
        <v>571</v>
      </c>
      <c r="E342" s="41"/>
      <c r="F342" s="33"/>
    </row>
    <row r="343" spans="1:6" ht="25.5" outlineLevel="1">
      <c r="A343" s="19">
        <v>8</v>
      </c>
      <c r="B343" s="44" t="str">
        <f t="shared" si="20"/>
        <v>4.13.8</v>
      </c>
      <c r="C343" s="34" t="s">
        <v>843</v>
      </c>
      <c r="D343" s="49" t="s">
        <v>571</v>
      </c>
      <c r="E343" s="49"/>
      <c r="F343" s="33"/>
    </row>
    <row r="344" spans="1:6" ht="51" outlineLevel="1">
      <c r="A344" s="19">
        <v>9</v>
      </c>
      <c r="B344" s="44" t="str">
        <f t="shared" si="20"/>
        <v>4.13.9</v>
      </c>
      <c r="C344" s="34" t="s">
        <v>664</v>
      </c>
      <c r="D344" s="49" t="s">
        <v>571</v>
      </c>
      <c r="E344" s="49"/>
      <c r="F344" s="33"/>
    </row>
    <row r="345" spans="1:6" outlineLevel="1">
      <c r="B345" s="26"/>
      <c r="C345" s="26"/>
      <c r="D345" s="26"/>
      <c r="E345" s="26"/>
      <c r="F345" s="144"/>
    </row>
    <row r="346" spans="1:6" s="137" customFormat="1">
      <c r="B346" s="145"/>
      <c r="C346" s="146"/>
      <c r="D346" s="146"/>
      <c r="E346" s="146"/>
      <c r="F346" s="140"/>
    </row>
    <row r="347" spans="1:6" s="137" customFormat="1">
      <c r="B347" s="145"/>
      <c r="C347" s="146"/>
      <c r="D347" s="146"/>
      <c r="E347" s="146"/>
      <c r="F347" s="140"/>
    </row>
    <row r="348" spans="1:6" s="137" customFormat="1">
      <c r="B348" s="145"/>
      <c r="F348" s="140"/>
    </row>
    <row r="349" spans="1:6" s="137" customFormat="1">
      <c r="B349" s="145"/>
      <c r="F349" s="140"/>
    </row>
    <row r="350" spans="1:6" s="137" customFormat="1">
      <c r="B350" s="145"/>
      <c r="C350" s="146"/>
      <c r="D350" s="146"/>
      <c r="E350" s="146"/>
      <c r="F350" s="140"/>
    </row>
    <row r="351" spans="1:6" s="137" customFormat="1">
      <c r="B351" s="145"/>
      <c r="C351" s="146"/>
      <c r="D351" s="146"/>
      <c r="E351" s="146"/>
      <c r="F351" s="140"/>
    </row>
    <row r="352" spans="1:6" s="137" customFormat="1">
      <c r="B352" s="145"/>
      <c r="C352" s="140"/>
      <c r="D352" s="147"/>
      <c r="E352" s="147"/>
      <c r="F352" s="140"/>
    </row>
    <row r="353" spans="2:6" s="137" customFormat="1">
      <c r="B353" s="145"/>
      <c r="C353" s="140"/>
      <c r="D353" s="147"/>
      <c r="E353" s="147"/>
      <c r="F353" s="140"/>
    </row>
    <row r="354" spans="2:6" s="137" customFormat="1">
      <c r="B354" s="145"/>
      <c r="C354" s="140"/>
      <c r="D354" s="147"/>
      <c r="E354" s="147"/>
      <c r="F354" s="140"/>
    </row>
  </sheetData>
  <autoFilter ref="A1:F344"/>
  <pageMargins left="0.70866141732283472" right="0.70866141732283472" top="0" bottom="0" header="0.31496062992125984" footer="0.31496062992125984"/>
  <pageSetup paperSize="9" scale="43" fitToHeight="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outlinePr summaryBelow="0" summaryRight="0"/>
  </sheetPr>
  <dimension ref="A1:G112"/>
  <sheetViews>
    <sheetView zoomScale="110" zoomScaleNormal="110" workbookViewId="0">
      <pane xSplit="4" ySplit="2" topLeftCell="E86" activePane="bottomRight" state="frozen"/>
      <selection pane="topRight" activeCell="E1" sqref="E1"/>
      <selection pane="bottomLeft" activeCell="A3" sqref="A3"/>
      <selection pane="bottomRight" activeCell="C101" sqref="C101"/>
    </sheetView>
  </sheetViews>
  <sheetFormatPr defaultColWidth="9.140625" defaultRowHeight="15" outlineLevelRow="1"/>
  <cols>
    <col min="1" max="1" width="10.28515625" style="20" hidden="1" customWidth="1"/>
    <col min="2" max="2" width="9.140625" style="20"/>
    <col min="3" max="3" width="81.28515625" style="20" customWidth="1"/>
    <col min="4" max="4" width="9.140625" style="58"/>
    <col min="5" max="5" width="12.7109375" style="58" customWidth="1"/>
    <col min="6" max="6" width="43.42578125" style="20" customWidth="1"/>
    <col min="7" max="7" width="43" style="20" customWidth="1"/>
    <col min="8" max="16384" width="9.140625" style="20"/>
  </cols>
  <sheetData>
    <row r="1" spans="1:6" ht="25.5">
      <c r="A1" s="298"/>
      <c r="B1" s="157" t="s">
        <v>577</v>
      </c>
      <c r="C1" s="168" t="s">
        <v>250</v>
      </c>
      <c r="D1" s="16" t="s">
        <v>561</v>
      </c>
      <c r="E1" s="16" t="s">
        <v>855</v>
      </c>
      <c r="F1" s="168" t="s">
        <v>330</v>
      </c>
    </row>
    <row r="2" spans="1:6" ht="14.25">
      <c r="A2" s="298"/>
      <c r="B2" s="53">
        <v>1</v>
      </c>
      <c r="C2" s="49">
        <v>2</v>
      </c>
      <c r="D2" s="53">
        <v>3</v>
      </c>
      <c r="E2" s="53">
        <v>4</v>
      </c>
      <c r="F2" s="49">
        <v>5</v>
      </c>
    </row>
    <row r="3" spans="1:6" ht="14.25">
      <c r="A3" s="298"/>
      <c r="B3" s="157" t="s">
        <v>324</v>
      </c>
      <c r="C3" s="158" t="s">
        <v>251</v>
      </c>
      <c r="D3" s="54"/>
      <c r="E3" s="54"/>
      <c r="F3" s="208"/>
    </row>
    <row r="4" spans="1:6" ht="14.25">
      <c r="A4" s="298"/>
      <c r="B4" s="157" t="str">
        <f>CONCATENATE($B$3,"1")</f>
        <v>5.1</v>
      </c>
      <c r="C4" s="168" t="s">
        <v>252</v>
      </c>
      <c r="D4" s="54"/>
      <c r="E4" s="54"/>
      <c r="F4" s="208"/>
    </row>
    <row r="5" spans="1:6" s="55" customFormat="1" ht="25.5" outlineLevel="1">
      <c r="A5" s="299">
        <v>1</v>
      </c>
      <c r="B5" s="160" t="str">
        <f t="shared" ref="B5:B12" si="0">CONCATENATE($B$4,".",A5)</f>
        <v>5.1.1</v>
      </c>
      <c r="C5" s="163" t="s">
        <v>716</v>
      </c>
      <c r="D5" s="56" t="s">
        <v>571</v>
      </c>
      <c r="E5" s="56"/>
      <c r="F5" s="160"/>
    </row>
    <row r="6" spans="1:6" s="55" customFormat="1" ht="25.5" outlineLevel="1">
      <c r="A6" s="299">
        <f>A5+1</f>
        <v>2</v>
      </c>
      <c r="B6" s="160" t="str">
        <f t="shared" si="0"/>
        <v>5.1.2</v>
      </c>
      <c r="C6" s="163" t="s">
        <v>717</v>
      </c>
      <c r="D6" s="56" t="s">
        <v>571</v>
      </c>
      <c r="E6" s="56"/>
      <c r="F6" s="160"/>
    </row>
    <row r="7" spans="1:6" s="55" customFormat="1" ht="25.5" outlineLevel="1">
      <c r="A7" s="299">
        <f t="shared" ref="A7:A9" si="1">A6+1</f>
        <v>3</v>
      </c>
      <c r="B7" s="160" t="str">
        <f t="shared" si="0"/>
        <v>5.1.3</v>
      </c>
      <c r="C7" s="163" t="s">
        <v>718</v>
      </c>
      <c r="D7" s="56" t="s">
        <v>571</v>
      </c>
      <c r="E7" s="56"/>
      <c r="F7" s="160"/>
    </row>
    <row r="8" spans="1:6" ht="63.75" outlineLevel="1">
      <c r="A8" s="299">
        <f>A7+1</f>
        <v>4</v>
      </c>
      <c r="B8" s="160" t="str">
        <f t="shared" si="0"/>
        <v>5.1.4</v>
      </c>
      <c r="C8" s="160" t="s">
        <v>668</v>
      </c>
      <c r="D8" s="56" t="s">
        <v>571</v>
      </c>
      <c r="E8" s="56"/>
      <c r="F8" s="160"/>
    </row>
    <row r="9" spans="1:6" ht="63.75" outlineLevel="1">
      <c r="A9" s="299">
        <f t="shared" si="1"/>
        <v>5</v>
      </c>
      <c r="B9" s="160" t="str">
        <f t="shared" si="0"/>
        <v>5.1.5</v>
      </c>
      <c r="C9" s="160" t="s">
        <v>721</v>
      </c>
      <c r="D9" s="56" t="s">
        <v>571</v>
      </c>
      <c r="E9" s="56"/>
      <c r="F9" s="160"/>
    </row>
    <row r="10" spans="1:6" s="123" customFormat="1" ht="38.25" outlineLevel="1">
      <c r="A10" s="299">
        <f t="shared" ref="A10:A23" si="2">A9+1</f>
        <v>6</v>
      </c>
      <c r="B10" s="160" t="str">
        <f t="shared" si="0"/>
        <v>5.1.6</v>
      </c>
      <c r="C10" s="160" t="s">
        <v>737</v>
      </c>
      <c r="D10" s="56" t="s">
        <v>571</v>
      </c>
      <c r="E10" s="56"/>
      <c r="F10" s="160"/>
    </row>
    <row r="11" spans="1:6" ht="63.75" outlineLevel="1">
      <c r="A11" s="299">
        <f t="shared" si="2"/>
        <v>7</v>
      </c>
      <c r="B11" s="160" t="str">
        <f t="shared" si="0"/>
        <v>5.1.7</v>
      </c>
      <c r="C11" s="160" t="s">
        <v>798</v>
      </c>
      <c r="D11" s="56" t="s">
        <v>571</v>
      </c>
      <c r="E11" s="56"/>
      <c r="F11" s="160"/>
    </row>
    <row r="12" spans="1:6" ht="14.25" outlineLevel="1">
      <c r="A12" s="299">
        <f t="shared" si="2"/>
        <v>8</v>
      </c>
      <c r="B12" s="160" t="str">
        <f t="shared" si="0"/>
        <v>5.1.8</v>
      </c>
      <c r="C12" s="160" t="s">
        <v>866</v>
      </c>
      <c r="D12" s="56" t="s">
        <v>573</v>
      </c>
      <c r="E12" s="56"/>
      <c r="F12" s="160"/>
    </row>
    <row r="13" spans="1:6" ht="25.5" outlineLevel="1">
      <c r="A13" s="299">
        <f t="shared" si="2"/>
        <v>9</v>
      </c>
      <c r="B13" s="160" t="str">
        <f t="shared" ref="B13:B21" si="3">CONCATENATE($B$4,".",A13)</f>
        <v>5.1.9</v>
      </c>
      <c r="C13" s="160" t="s">
        <v>738</v>
      </c>
      <c r="D13" s="56" t="s">
        <v>571</v>
      </c>
      <c r="E13" s="56"/>
      <c r="F13" s="160"/>
    </row>
    <row r="14" spans="1:6" ht="25.5" outlineLevel="1">
      <c r="A14" s="299">
        <f t="shared" si="2"/>
        <v>10</v>
      </c>
      <c r="B14" s="160" t="str">
        <f t="shared" si="3"/>
        <v>5.1.10</v>
      </c>
      <c r="C14" s="160" t="s">
        <v>669</v>
      </c>
      <c r="D14" s="56" t="s">
        <v>571</v>
      </c>
      <c r="E14" s="56"/>
      <c r="F14" s="209"/>
    </row>
    <row r="15" spans="1:6" ht="14.25" outlineLevel="1">
      <c r="A15" s="299">
        <f t="shared" si="2"/>
        <v>11</v>
      </c>
      <c r="B15" s="160" t="str">
        <f t="shared" si="3"/>
        <v>5.1.11</v>
      </c>
      <c r="C15" s="170" t="s">
        <v>799</v>
      </c>
      <c r="D15" s="128" t="s">
        <v>571</v>
      </c>
      <c r="E15" s="128"/>
      <c r="F15" s="170"/>
    </row>
    <row r="16" spans="1:6" ht="25.5" outlineLevel="1">
      <c r="A16" s="299">
        <f t="shared" si="2"/>
        <v>12</v>
      </c>
      <c r="B16" s="160" t="str">
        <f t="shared" si="3"/>
        <v>5.1.12</v>
      </c>
      <c r="C16" s="170" t="s">
        <v>739</v>
      </c>
      <c r="D16" s="128" t="s">
        <v>571</v>
      </c>
      <c r="E16" s="128"/>
      <c r="F16" s="170"/>
    </row>
    <row r="17" spans="1:7" ht="25.5" outlineLevel="1">
      <c r="A17" s="299">
        <f t="shared" si="2"/>
        <v>13</v>
      </c>
      <c r="B17" s="160" t="str">
        <f t="shared" si="3"/>
        <v>5.1.13</v>
      </c>
      <c r="C17" s="160" t="s">
        <v>719</v>
      </c>
      <c r="D17" s="53" t="s">
        <v>571</v>
      </c>
      <c r="E17" s="53"/>
      <c r="F17" s="210"/>
      <c r="G17" s="133"/>
    </row>
    <row r="18" spans="1:7" s="123" customFormat="1" ht="25.5" outlineLevel="1">
      <c r="A18" s="299">
        <f t="shared" si="2"/>
        <v>14</v>
      </c>
      <c r="B18" s="160" t="str">
        <f t="shared" si="3"/>
        <v>5.1.14</v>
      </c>
      <c r="C18" s="160" t="s">
        <v>720</v>
      </c>
      <c r="D18" s="206" t="s">
        <v>571</v>
      </c>
      <c r="E18" s="56"/>
      <c r="F18" s="211"/>
      <c r="G18" s="207"/>
    </row>
    <row r="19" spans="1:7" s="123" customFormat="1" ht="25.5" outlineLevel="1">
      <c r="A19" s="299">
        <f t="shared" si="2"/>
        <v>15</v>
      </c>
      <c r="B19" s="160" t="str">
        <f t="shared" si="3"/>
        <v>5.1.15</v>
      </c>
      <c r="C19" s="160" t="s">
        <v>867</v>
      </c>
      <c r="D19" s="206" t="s">
        <v>571</v>
      </c>
      <c r="E19" s="56"/>
      <c r="F19" s="211"/>
      <c r="G19" s="207"/>
    </row>
    <row r="20" spans="1:7" ht="25.5" outlineLevel="1">
      <c r="A20" s="299">
        <f t="shared" si="2"/>
        <v>16</v>
      </c>
      <c r="B20" s="160" t="str">
        <f t="shared" si="3"/>
        <v>5.1.16</v>
      </c>
      <c r="C20" s="160" t="s">
        <v>2322</v>
      </c>
      <c r="D20" s="56" t="s">
        <v>571</v>
      </c>
      <c r="E20" s="56"/>
      <c r="F20" s="213"/>
    </row>
    <row r="21" spans="1:7" ht="25.5" outlineLevel="1">
      <c r="A21" s="299">
        <f>A20+1</f>
        <v>17</v>
      </c>
      <c r="B21" s="160" t="str">
        <f t="shared" si="3"/>
        <v>5.1.17</v>
      </c>
      <c r="C21" s="160" t="s">
        <v>670</v>
      </c>
      <c r="D21" s="53" t="s">
        <v>573</v>
      </c>
      <c r="E21" s="53"/>
      <c r="F21" s="300"/>
    </row>
    <row r="22" spans="1:7" ht="25.5" outlineLevel="1">
      <c r="A22" s="299">
        <f t="shared" si="2"/>
        <v>18</v>
      </c>
      <c r="B22" s="160" t="str">
        <f>CONCATENATE($B$4,".",A22)</f>
        <v>5.1.18</v>
      </c>
      <c r="C22" s="160" t="s">
        <v>740</v>
      </c>
      <c r="D22" s="56" t="s">
        <v>571</v>
      </c>
      <c r="E22" s="56"/>
      <c r="F22" s="160"/>
    </row>
    <row r="23" spans="1:7" ht="38.25" outlineLevel="1">
      <c r="A23" s="299">
        <f t="shared" si="2"/>
        <v>19</v>
      </c>
      <c r="B23" s="160" t="str">
        <f>CONCATENATE($B$4,".",A23)</f>
        <v>5.1.19</v>
      </c>
      <c r="C23" s="160" t="s">
        <v>671</v>
      </c>
      <c r="D23" s="53" t="s">
        <v>571</v>
      </c>
      <c r="E23" s="53"/>
      <c r="F23" s="161"/>
    </row>
    <row r="24" spans="1:7" ht="14.25" customHeight="1">
      <c r="A24" s="301"/>
      <c r="B24" s="157" t="str">
        <f>CONCATENATE($B$3,"2")</f>
        <v>5.2</v>
      </c>
      <c r="C24" s="168" t="s">
        <v>253</v>
      </c>
      <c r="D24" s="54"/>
      <c r="E24" s="54"/>
      <c r="F24" s="208"/>
    </row>
    <row r="25" spans="1:7" ht="25.5" outlineLevel="1">
      <c r="A25" s="301">
        <v>1</v>
      </c>
      <c r="B25" s="161" t="str">
        <f t="shared" ref="B25:B34" si="4">CONCATENATE($B$24,".",A25)</f>
        <v>5.2.1</v>
      </c>
      <c r="C25" s="160" t="s">
        <v>672</v>
      </c>
      <c r="D25" s="53" t="s">
        <v>571</v>
      </c>
      <c r="E25" s="53"/>
      <c r="F25" s="161"/>
    </row>
    <row r="26" spans="1:7" ht="25.5" outlineLevel="1">
      <c r="A26" s="301">
        <f>A25+1</f>
        <v>2</v>
      </c>
      <c r="B26" s="161" t="str">
        <f t="shared" si="4"/>
        <v>5.2.2</v>
      </c>
      <c r="C26" s="160" t="s">
        <v>673</v>
      </c>
      <c r="D26" s="53" t="s">
        <v>571</v>
      </c>
      <c r="E26" s="53"/>
      <c r="F26" s="161"/>
    </row>
    <row r="27" spans="1:7" ht="25.5" outlineLevel="1">
      <c r="A27" s="301">
        <f t="shared" ref="A27:A34" si="5">A26+1</f>
        <v>3</v>
      </c>
      <c r="B27" s="161" t="str">
        <f t="shared" si="4"/>
        <v>5.2.3</v>
      </c>
      <c r="C27" s="160" t="s">
        <v>674</v>
      </c>
      <c r="D27" s="53" t="s">
        <v>571</v>
      </c>
      <c r="E27" s="53"/>
      <c r="F27" s="161"/>
    </row>
    <row r="28" spans="1:7" ht="14.25" outlineLevel="1">
      <c r="A28" s="301">
        <f t="shared" si="5"/>
        <v>4</v>
      </c>
      <c r="B28" s="170" t="str">
        <f t="shared" si="4"/>
        <v>5.2.4</v>
      </c>
      <c r="C28" s="170" t="s">
        <v>1352</v>
      </c>
      <c r="D28" s="128" t="s">
        <v>573</v>
      </c>
      <c r="E28" s="128"/>
      <c r="F28" s="172"/>
    </row>
    <row r="29" spans="1:7" ht="14.25" outlineLevel="1">
      <c r="A29" s="301">
        <f t="shared" si="5"/>
        <v>5</v>
      </c>
      <c r="B29" s="160" t="str">
        <f t="shared" si="4"/>
        <v>5.2.5</v>
      </c>
      <c r="C29" s="160" t="s">
        <v>254</v>
      </c>
      <c r="D29" s="56" t="s">
        <v>573</v>
      </c>
      <c r="E29" s="56"/>
      <c r="F29" s="161"/>
    </row>
    <row r="30" spans="1:7" ht="25.5" customHeight="1" outlineLevel="1">
      <c r="A30" s="301">
        <f t="shared" si="5"/>
        <v>6</v>
      </c>
      <c r="B30" s="160" t="str">
        <f t="shared" si="4"/>
        <v>5.2.6</v>
      </c>
      <c r="C30" s="160" t="s">
        <v>255</v>
      </c>
      <c r="D30" s="56" t="s">
        <v>571</v>
      </c>
      <c r="E30" s="56"/>
      <c r="F30" s="161"/>
    </row>
    <row r="31" spans="1:7" ht="40.5" customHeight="1" outlineLevel="1">
      <c r="A31" s="301">
        <f t="shared" si="5"/>
        <v>7</v>
      </c>
      <c r="B31" s="160" t="str">
        <f t="shared" si="4"/>
        <v>5.2.7</v>
      </c>
      <c r="C31" s="160" t="s">
        <v>722</v>
      </c>
      <c r="D31" s="56" t="s">
        <v>571</v>
      </c>
      <c r="E31" s="56"/>
      <c r="F31" s="160"/>
    </row>
    <row r="32" spans="1:7" ht="38.25" outlineLevel="1">
      <c r="A32" s="301">
        <f t="shared" si="5"/>
        <v>8</v>
      </c>
      <c r="B32" s="160" t="str">
        <f t="shared" si="4"/>
        <v>5.2.8</v>
      </c>
      <c r="C32" s="163" t="s">
        <v>800</v>
      </c>
      <c r="D32" s="56" t="s">
        <v>571</v>
      </c>
      <c r="E32" s="56"/>
      <c r="F32" s="212"/>
    </row>
    <row r="33" spans="1:7" ht="51" outlineLevel="1">
      <c r="A33" s="301">
        <f t="shared" si="5"/>
        <v>9</v>
      </c>
      <c r="B33" s="170" t="str">
        <f t="shared" si="4"/>
        <v>5.2.9</v>
      </c>
      <c r="C33" s="170" t="s">
        <v>801</v>
      </c>
      <c r="D33" s="128" t="s">
        <v>571</v>
      </c>
      <c r="E33" s="128"/>
      <c r="F33" s="170"/>
      <c r="G33" s="134"/>
    </row>
    <row r="34" spans="1:7" ht="51" outlineLevel="1">
      <c r="A34" s="301">
        <f t="shared" si="5"/>
        <v>10</v>
      </c>
      <c r="B34" s="160" t="str">
        <f t="shared" si="4"/>
        <v>5.2.10</v>
      </c>
      <c r="C34" s="160" t="s">
        <v>723</v>
      </c>
      <c r="D34" s="56" t="s">
        <v>571</v>
      </c>
      <c r="E34" s="56"/>
      <c r="F34" s="161"/>
    </row>
    <row r="35" spans="1:7" ht="14.25">
      <c r="A35" s="301"/>
      <c r="B35" s="157" t="str">
        <f>CONCATENATE($B$3,"3")</f>
        <v>5.3</v>
      </c>
      <c r="C35" s="168" t="s">
        <v>256</v>
      </c>
      <c r="D35" s="54" t="s">
        <v>573</v>
      </c>
      <c r="E35" s="54"/>
      <c r="F35" s="208"/>
    </row>
    <row r="36" spans="1:7" ht="63.75" outlineLevel="1">
      <c r="A36" s="301">
        <v>1</v>
      </c>
      <c r="B36" s="160" t="str">
        <f>CONCATENATE($B$35,".",A36)</f>
        <v>5.3.1</v>
      </c>
      <c r="C36" s="160" t="s">
        <v>802</v>
      </c>
      <c r="D36" s="56" t="s">
        <v>2324</v>
      </c>
      <c r="E36" s="56"/>
      <c r="F36" s="213"/>
    </row>
    <row r="37" spans="1:7" ht="38.25" outlineLevel="1">
      <c r="A37" s="301">
        <f t="shared" ref="A37:A41" si="6">A36+1</f>
        <v>2</v>
      </c>
      <c r="B37" s="160" t="str">
        <f>CONCATENATE($B$35,".",A37)</f>
        <v>5.3.2</v>
      </c>
      <c r="C37" s="160" t="s">
        <v>257</v>
      </c>
      <c r="D37" s="56" t="s">
        <v>2324</v>
      </c>
      <c r="E37" s="53"/>
      <c r="F37" s="160"/>
    </row>
    <row r="38" spans="1:7" ht="25.5" outlineLevel="1">
      <c r="A38" s="301">
        <f t="shared" si="6"/>
        <v>3</v>
      </c>
      <c r="B38" s="160" t="str">
        <f t="shared" ref="B38:B41" si="7">CONCATENATE($B$35,".",A38)</f>
        <v>5.3.3</v>
      </c>
      <c r="C38" s="160" t="s">
        <v>803</v>
      </c>
      <c r="D38" s="56" t="s">
        <v>2324</v>
      </c>
      <c r="E38" s="56"/>
      <c r="F38" s="160"/>
    </row>
    <row r="39" spans="1:7" s="123" customFormat="1" ht="38.25" outlineLevel="1">
      <c r="A39" s="301">
        <f t="shared" si="6"/>
        <v>4</v>
      </c>
      <c r="B39" s="160" t="str">
        <f t="shared" si="7"/>
        <v>5.3.4</v>
      </c>
      <c r="C39" s="160" t="s">
        <v>804</v>
      </c>
      <c r="D39" s="56" t="s">
        <v>2324</v>
      </c>
      <c r="E39" s="56"/>
      <c r="F39" s="160"/>
    </row>
    <row r="40" spans="1:7" s="123" customFormat="1" ht="25.5" outlineLevel="1">
      <c r="A40" s="301">
        <f t="shared" si="6"/>
        <v>5</v>
      </c>
      <c r="B40" s="160" t="str">
        <f t="shared" si="7"/>
        <v>5.3.5</v>
      </c>
      <c r="C40" s="160" t="s">
        <v>258</v>
      </c>
      <c r="D40" s="56" t="s">
        <v>2324</v>
      </c>
      <c r="E40" s="56"/>
      <c r="F40" s="160"/>
    </row>
    <row r="41" spans="1:7" s="123" customFormat="1" ht="25.5" outlineLevel="1">
      <c r="A41" s="301">
        <f t="shared" si="6"/>
        <v>6</v>
      </c>
      <c r="B41" s="160" t="str">
        <f t="shared" si="7"/>
        <v>5.3.6</v>
      </c>
      <c r="C41" s="160" t="s">
        <v>805</v>
      </c>
      <c r="D41" s="56" t="s">
        <v>2324</v>
      </c>
      <c r="E41" s="56"/>
      <c r="F41" s="160"/>
    </row>
    <row r="42" spans="1:7" ht="14.25">
      <c r="A42" s="301"/>
      <c r="B42" s="157" t="str">
        <f>CONCATENATE($B$3,"4")</f>
        <v>5.4</v>
      </c>
      <c r="C42" s="168" t="s">
        <v>259</v>
      </c>
      <c r="D42" s="54"/>
      <c r="E42" s="54"/>
      <c r="F42" s="208"/>
    </row>
    <row r="43" spans="1:7" ht="38.25" outlineLevel="1">
      <c r="A43" s="301">
        <v>1</v>
      </c>
      <c r="B43" s="161" t="str">
        <f>CONCATENATE($B$42,".",A43)</f>
        <v>5.4.1</v>
      </c>
      <c r="C43" s="160" t="s">
        <v>675</v>
      </c>
      <c r="D43" s="53" t="s">
        <v>571</v>
      </c>
      <c r="E43" s="53"/>
      <c r="F43" s="161"/>
    </row>
    <row r="44" spans="1:7" ht="25.5" outlineLevel="1">
      <c r="A44" s="301">
        <f t="shared" ref="A44:A50" si="8">A43+1</f>
        <v>2</v>
      </c>
      <c r="B44" s="160" t="str">
        <f>CONCATENATE($B$42,".",A44)</f>
        <v>5.4.2</v>
      </c>
      <c r="C44" s="170" t="s">
        <v>2323</v>
      </c>
      <c r="D44" s="56" t="s">
        <v>571</v>
      </c>
      <c r="E44" s="56"/>
      <c r="F44" s="160"/>
    </row>
    <row r="45" spans="1:7" ht="25.5" outlineLevel="1">
      <c r="A45" s="301">
        <f t="shared" si="8"/>
        <v>3</v>
      </c>
      <c r="B45" s="160" t="str">
        <f>CONCATENATE($B$42,".",A45)</f>
        <v>5.4.3</v>
      </c>
      <c r="C45" s="160" t="s">
        <v>806</v>
      </c>
      <c r="D45" s="56" t="s">
        <v>571</v>
      </c>
      <c r="E45" s="56"/>
      <c r="F45" s="160"/>
    </row>
    <row r="46" spans="1:7" ht="14.25" outlineLevel="1">
      <c r="A46" s="301">
        <f t="shared" si="8"/>
        <v>4</v>
      </c>
      <c r="B46" s="161" t="str">
        <f>CONCATENATE($B$42,".",A46)</f>
        <v>5.4.4</v>
      </c>
      <c r="C46" s="160" t="s">
        <v>676</v>
      </c>
      <c r="D46" s="53" t="s">
        <v>571</v>
      </c>
      <c r="E46" s="53"/>
      <c r="F46" s="161"/>
    </row>
    <row r="47" spans="1:7" ht="25.5" outlineLevel="1">
      <c r="A47" s="301">
        <f t="shared" si="8"/>
        <v>5</v>
      </c>
      <c r="B47" s="161" t="str">
        <f>CONCATENATE($B$42,".",A47)</f>
        <v>5.4.5</v>
      </c>
      <c r="C47" s="160" t="s">
        <v>807</v>
      </c>
      <c r="D47" s="53" t="s">
        <v>571</v>
      </c>
      <c r="E47" s="53"/>
      <c r="F47" s="161"/>
    </row>
    <row r="48" spans="1:7" ht="25.5" outlineLevel="1">
      <c r="A48" s="301"/>
      <c r="B48" s="161"/>
      <c r="C48" s="160" t="s">
        <v>731</v>
      </c>
      <c r="D48" s="53" t="s">
        <v>571</v>
      </c>
      <c r="E48" s="53"/>
      <c r="F48" s="161"/>
    </row>
    <row r="49" spans="1:6" ht="51" outlineLevel="1">
      <c r="A49" s="302">
        <f>A47+1</f>
        <v>6</v>
      </c>
      <c r="B49" s="160" t="str">
        <f>CONCATENATE($B$42,".",A49)</f>
        <v>5.4.6</v>
      </c>
      <c r="C49" s="170" t="s">
        <v>1353</v>
      </c>
      <c r="D49" s="56" t="s">
        <v>571</v>
      </c>
      <c r="E49" s="56"/>
      <c r="F49" s="160"/>
    </row>
    <row r="50" spans="1:6" ht="25.5" outlineLevel="1">
      <c r="A50" s="302">
        <f t="shared" si="8"/>
        <v>7</v>
      </c>
      <c r="B50" s="160" t="str">
        <f>CONCATENATE($B$42,".",A50)</f>
        <v>5.4.7</v>
      </c>
      <c r="C50" s="160" t="s">
        <v>732</v>
      </c>
      <c r="D50" s="56" t="s">
        <v>571</v>
      </c>
      <c r="E50" s="56"/>
      <c r="F50" s="160"/>
    </row>
    <row r="51" spans="1:6" ht="14.25">
      <c r="A51" s="301"/>
      <c r="B51" s="157" t="str">
        <f>CONCATENATE($B$3,"5")</f>
        <v>5.5</v>
      </c>
      <c r="C51" s="214" t="s">
        <v>260</v>
      </c>
      <c r="D51" s="54"/>
      <c r="E51" s="54"/>
      <c r="F51" s="208"/>
    </row>
    <row r="52" spans="1:6" ht="51" outlineLevel="1">
      <c r="A52" s="301">
        <v>1</v>
      </c>
      <c r="B52" s="161" t="str">
        <f t="shared" ref="B52:B58" si="9">CONCATENATE($B$51,".",A52)</f>
        <v>5.5.1</v>
      </c>
      <c r="C52" s="161" t="s">
        <v>808</v>
      </c>
      <c r="D52" s="53" t="s">
        <v>571</v>
      </c>
      <c r="E52" s="53"/>
      <c r="F52" s="161"/>
    </row>
    <row r="53" spans="1:6" ht="38.25" outlineLevel="1">
      <c r="A53" s="301">
        <f>A52+1</f>
        <v>2</v>
      </c>
      <c r="B53" s="161" t="str">
        <f t="shared" si="9"/>
        <v>5.5.2</v>
      </c>
      <c r="C53" s="172" t="s">
        <v>733</v>
      </c>
      <c r="D53" s="53" t="s">
        <v>571</v>
      </c>
      <c r="E53" s="53"/>
      <c r="F53" s="161"/>
    </row>
    <row r="54" spans="1:6" ht="51" outlineLevel="1">
      <c r="A54" s="301">
        <f t="shared" ref="A54:A58" si="10">A53+1</f>
        <v>3</v>
      </c>
      <c r="B54" s="161" t="str">
        <f t="shared" si="9"/>
        <v>5.5.3</v>
      </c>
      <c r="C54" s="161" t="s">
        <v>734</v>
      </c>
      <c r="D54" s="53" t="s">
        <v>571</v>
      </c>
      <c r="E54" s="53"/>
      <c r="F54" s="161"/>
    </row>
    <row r="55" spans="1:6" ht="14.25" outlineLevel="1">
      <c r="A55" s="301">
        <f t="shared" si="10"/>
        <v>4</v>
      </c>
      <c r="B55" s="161" t="str">
        <f t="shared" si="9"/>
        <v>5.5.4</v>
      </c>
      <c r="C55" s="160" t="s">
        <v>667</v>
      </c>
      <c r="D55" s="53" t="s">
        <v>571</v>
      </c>
      <c r="E55" s="53"/>
      <c r="F55" s="161"/>
    </row>
    <row r="56" spans="1:6" ht="14.25" outlineLevel="1">
      <c r="A56" s="301">
        <f t="shared" si="10"/>
        <v>5</v>
      </c>
      <c r="B56" s="161" t="str">
        <f t="shared" si="9"/>
        <v>5.5.5</v>
      </c>
      <c r="C56" s="170" t="s">
        <v>735</v>
      </c>
      <c r="D56" s="128" t="s">
        <v>571</v>
      </c>
      <c r="E56" s="128"/>
      <c r="F56" s="170"/>
    </row>
    <row r="57" spans="1:6" ht="38.25" outlineLevel="1">
      <c r="A57" s="301">
        <f t="shared" si="10"/>
        <v>6</v>
      </c>
      <c r="B57" s="161" t="str">
        <f t="shared" si="9"/>
        <v>5.5.6</v>
      </c>
      <c r="C57" s="215" t="s">
        <v>809</v>
      </c>
      <c r="D57" s="53" t="s">
        <v>571</v>
      </c>
      <c r="E57" s="53"/>
      <c r="F57" s="161"/>
    </row>
    <row r="58" spans="1:6" ht="25.5" outlineLevel="1">
      <c r="A58" s="301">
        <f t="shared" si="10"/>
        <v>7</v>
      </c>
      <c r="B58" s="161" t="str">
        <f t="shared" si="9"/>
        <v>5.5.7</v>
      </c>
      <c r="C58" s="215" t="s">
        <v>736</v>
      </c>
      <c r="D58" s="53" t="s">
        <v>571</v>
      </c>
      <c r="E58" s="53"/>
      <c r="F58" s="161"/>
    </row>
    <row r="59" spans="1:6" ht="14.25">
      <c r="A59" s="298"/>
      <c r="B59" s="157" t="str">
        <f>CONCATENATE($B$3,"6")</f>
        <v>5.6</v>
      </c>
      <c r="C59" s="297" t="s">
        <v>868</v>
      </c>
      <c r="D59" s="182"/>
      <c r="E59" s="182"/>
      <c r="F59" s="303"/>
    </row>
    <row r="60" spans="1:6" ht="25.5">
      <c r="A60" s="298">
        <v>1</v>
      </c>
      <c r="B60" s="161" t="str">
        <f>CONCATENATE($B$59,".",A60)</f>
        <v>5.6.1</v>
      </c>
      <c r="C60" s="160" t="s">
        <v>2466</v>
      </c>
      <c r="D60" s="53" t="s">
        <v>571</v>
      </c>
      <c r="E60" s="53"/>
      <c r="F60" s="300"/>
    </row>
    <row r="61" spans="1:6" ht="52.5" customHeight="1">
      <c r="A61" s="298">
        <v>2</v>
      </c>
      <c r="B61" s="161" t="str">
        <f t="shared" ref="B61:B80" si="11">CONCATENATE($B$59,".",A61)</f>
        <v>5.6.2</v>
      </c>
      <c r="C61" s="160" t="s">
        <v>1354</v>
      </c>
      <c r="D61" s="53" t="s">
        <v>571</v>
      </c>
      <c r="E61" s="53"/>
      <c r="F61" s="300"/>
    </row>
    <row r="62" spans="1:6" ht="14.25">
      <c r="A62" s="298">
        <v>3</v>
      </c>
      <c r="B62" s="161" t="str">
        <f t="shared" si="11"/>
        <v>5.6.3</v>
      </c>
      <c r="C62" s="160" t="s">
        <v>879</v>
      </c>
      <c r="D62" s="53" t="s">
        <v>571</v>
      </c>
      <c r="E62" s="53"/>
      <c r="F62" s="300"/>
    </row>
    <row r="63" spans="1:6" ht="25.5">
      <c r="A63" s="298">
        <v>4</v>
      </c>
      <c r="B63" s="161" t="str">
        <f t="shared" si="11"/>
        <v>5.6.4</v>
      </c>
      <c r="C63" s="160" t="s">
        <v>880</v>
      </c>
      <c r="D63" s="53" t="s">
        <v>571</v>
      </c>
      <c r="E63" s="53"/>
      <c r="F63" s="300"/>
    </row>
    <row r="64" spans="1:6" ht="14.25">
      <c r="A64" s="298">
        <v>5</v>
      </c>
      <c r="B64" s="161" t="str">
        <f t="shared" si="11"/>
        <v>5.6.5</v>
      </c>
      <c r="C64" s="160" t="s">
        <v>869</v>
      </c>
      <c r="D64" s="53" t="s">
        <v>571</v>
      </c>
      <c r="E64" s="53"/>
      <c r="F64" s="300"/>
    </row>
    <row r="65" spans="1:6" ht="14.25">
      <c r="A65" s="298">
        <v>6</v>
      </c>
      <c r="B65" s="161" t="str">
        <f t="shared" si="11"/>
        <v>5.6.6</v>
      </c>
      <c r="C65" s="160" t="s">
        <v>870</v>
      </c>
      <c r="D65" s="53" t="s">
        <v>571</v>
      </c>
      <c r="E65" s="53"/>
      <c r="F65" s="300"/>
    </row>
    <row r="66" spans="1:6" ht="76.5">
      <c r="A66" s="298">
        <v>7</v>
      </c>
      <c r="B66" s="161" t="str">
        <f t="shared" si="11"/>
        <v>5.6.7</v>
      </c>
      <c r="C66" s="160" t="s">
        <v>874</v>
      </c>
      <c r="D66" s="53" t="s">
        <v>571</v>
      </c>
      <c r="E66" s="53"/>
      <c r="F66" s="300"/>
    </row>
    <row r="67" spans="1:6" ht="63.75">
      <c r="A67" s="298">
        <v>8</v>
      </c>
      <c r="B67" s="161" t="str">
        <f t="shared" si="11"/>
        <v>5.6.8</v>
      </c>
      <c r="C67" s="160" t="s">
        <v>2467</v>
      </c>
      <c r="D67" s="53" t="s">
        <v>571</v>
      </c>
      <c r="E67" s="53"/>
      <c r="F67" s="300"/>
    </row>
    <row r="68" spans="1:6" ht="25.5">
      <c r="A68" s="298">
        <v>9</v>
      </c>
      <c r="B68" s="161" t="str">
        <f t="shared" si="11"/>
        <v>5.6.9</v>
      </c>
      <c r="C68" s="160" t="s">
        <v>2468</v>
      </c>
      <c r="D68" s="53" t="s">
        <v>571</v>
      </c>
      <c r="E68" s="53"/>
      <c r="F68" s="300"/>
    </row>
    <row r="69" spans="1:6" ht="14.25">
      <c r="A69" s="298">
        <v>10</v>
      </c>
      <c r="B69" s="161" t="str">
        <f t="shared" si="11"/>
        <v>5.6.10</v>
      </c>
      <c r="C69" s="160" t="s">
        <v>871</v>
      </c>
      <c r="D69" s="53" t="s">
        <v>571</v>
      </c>
      <c r="E69" s="53"/>
      <c r="F69" s="300"/>
    </row>
    <row r="70" spans="1:6">
      <c r="A70" s="298">
        <v>11</v>
      </c>
      <c r="B70" s="161" t="str">
        <f t="shared" si="11"/>
        <v>5.6.11</v>
      </c>
      <c r="C70" s="160" t="s">
        <v>872</v>
      </c>
      <c r="D70" s="53" t="s">
        <v>571</v>
      </c>
      <c r="E70" s="304"/>
      <c r="F70" s="300"/>
    </row>
    <row r="71" spans="1:6">
      <c r="A71" s="298">
        <v>12</v>
      </c>
      <c r="B71" s="161" t="str">
        <f t="shared" si="11"/>
        <v>5.6.12</v>
      </c>
      <c r="C71" s="160" t="s">
        <v>873</v>
      </c>
      <c r="D71" s="53" t="s">
        <v>571</v>
      </c>
      <c r="E71" s="304"/>
      <c r="F71" s="300"/>
    </row>
    <row r="72" spans="1:6" ht="25.5">
      <c r="A72" s="298">
        <v>13</v>
      </c>
      <c r="B72" s="161" t="str">
        <f t="shared" si="11"/>
        <v>5.6.13</v>
      </c>
      <c r="C72" s="160" t="s">
        <v>875</v>
      </c>
      <c r="D72" s="53" t="s">
        <v>571</v>
      </c>
      <c r="E72" s="304"/>
      <c r="F72" s="300"/>
    </row>
    <row r="73" spans="1:6">
      <c r="A73" s="298">
        <v>14</v>
      </c>
      <c r="B73" s="161" t="str">
        <f t="shared" si="11"/>
        <v>5.6.14</v>
      </c>
      <c r="C73" s="160" t="s">
        <v>876</v>
      </c>
      <c r="D73" s="53" t="s">
        <v>571</v>
      </c>
      <c r="E73" s="304"/>
      <c r="F73" s="300"/>
    </row>
    <row r="74" spans="1:6">
      <c r="A74" s="298">
        <v>15</v>
      </c>
      <c r="B74" s="161" t="str">
        <f t="shared" si="11"/>
        <v>5.6.15</v>
      </c>
      <c r="C74" s="160" t="s">
        <v>877</v>
      </c>
      <c r="D74" s="53" t="s">
        <v>571</v>
      </c>
      <c r="E74" s="304"/>
      <c r="F74" s="300"/>
    </row>
    <row r="75" spans="1:6">
      <c r="A75" s="298">
        <v>16</v>
      </c>
      <c r="B75" s="161" t="str">
        <f t="shared" si="11"/>
        <v>5.6.16</v>
      </c>
      <c r="C75" s="160" t="s">
        <v>878</v>
      </c>
      <c r="D75" s="53" t="s">
        <v>571</v>
      </c>
      <c r="E75" s="304"/>
      <c r="F75" s="300"/>
    </row>
    <row r="76" spans="1:6">
      <c r="A76" s="298">
        <v>17</v>
      </c>
      <c r="B76" s="161" t="str">
        <f t="shared" si="11"/>
        <v>5.6.17</v>
      </c>
      <c r="C76" s="160" t="s">
        <v>881</v>
      </c>
      <c r="D76" s="53" t="s">
        <v>571</v>
      </c>
      <c r="E76" s="304"/>
      <c r="F76" s="300"/>
    </row>
    <row r="77" spans="1:6">
      <c r="A77" s="298">
        <v>18</v>
      </c>
      <c r="B77" s="161" t="str">
        <f t="shared" si="11"/>
        <v>5.6.18</v>
      </c>
      <c r="C77" s="160" t="s">
        <v>882</v>
      </c>
      <c r="D77" s="53" t="s">
        <v>571</v>
      </c>
      <c r="E77" s="304"/>
      <c r="F77" s="300"/>
    </row>
    <row r="78" spans="1:6" ht="25.5">
      <c r="A78" s="298">
        <v>19</v>
      </c>
      <c r="B78" s="161" t="str">
        <f t="shared" si="11"/>
        <v>5.6.19</v>
      </c>
      <c r="C78" s="160" t="s">
        <v>883</v>
      </c>
      <c r="D78" s="53" t="s">
        <v>571</v>
      </c>
      <c r="E78" s="304"/>
      <c r="F78" s="300"/>
    </row>
    <row r="79" spans="1:6">
      <c r="A79" s="298">
        <v>20</v>
      </c>
      <c r="B79" s="161" t="str">
        <f t="shared" si="11"/>
        <v>5.6.20</v>
      </c>
      <c r="C79" s="160" t="s">
        <v>884</v>
      </c>
      <c r="D79" s="53" t="s">
        <v>571</v>
      </c>
      <c r="E79" s="304"/>
      <c r="F79" s="300"/>
    </row>
    <row r="80" spans="1:6">
      <c r="A80" s="298">
        <v>21</v>
      </c>
      <c r="B80" s="161" t="str">
        <f t="shared" si="11"/>
        <v>5.6.21</v>
      </c>
      <c r="C80" s="160" t="s">
        <v>891</v>
      </c>
      <c r="D80" s="53" t="s">
        <v>571</v>
      </c>
      <c r="E80" s="304"/>
      <c r="F80" s="300"/>
    </row>
    <row r="81" spans="1:6">
      <c r="A81" s="298"/>
      <c r="B81" s="157" t="str">
        <f>CONCATENATE($B$3,"7")</f>
        <v>5.7</v>
      </c>
      <c r="C81" s="297" t="s">
        <v>885</v>
      </c>
      <c r="D81" s="305"/>
      <c r="E81" s="305"/>
      <c r="F81" s="303"/>
    </row>
    <row r="82" spans="1:6">
      <c r="A82" s="298">
        <v>1</v>
      </c>
      <c r="B82" s="161" t="str">
        <f>CONCATENATE($B$81,".",A82)</f>
        <v>5.7.1</v>
      </c>
      <c r="C82" s="160" t="s">
        <v>886</v>
      </c>
      <c r="D82" s="53" t="s">
        <v>571</v>
      </c>
      <c r="E82" s="304"/>
      <c r="F82" s="300"/>
    </row>
    <row r="83" spans="1:6">
      <c r="A83" s="298">
        <v>2</v>
      </c>
      <c r="B83" s="161" t="str">
        <f t="shared" ref="B83:B87" si="12">CONCATENATE($B$81,".",A83)</f>
        <v>5.7.2</v>
      </c>
      <c r="C83" s="160" t="s">
        <v>887</v>
      </c>
      <c r="D83" s="53" t="s">
        <v>571</v>
      </c>
      <c r="E83" s="304"/>
      <c r="F83" s="300"/>
    </row>
    <row r="84" spans="1:6">
      <c r="A84" s="298">
        <v>3</v>
      </c>
      <c r="B84" s="161" t="str">
        <f t="shared" si="12"/>
        <v>5.7.3</v>
      </c>
      <c r="C84" s="160" t="s">
        <v>888</v>
      </c>
      <c r="D84" s="53" t="s">
        <v>571</v>
      </c>
      <c r="E84" s="304"/>
      <c r="F84" s="300"/>
    </row>
    <row r="85" spans="1:6">
      <c r="A85" s="298">
        <v>4</v>
      </c>
      <c r="B85" s="161" t="str">
        <f t="shared" si="12"/>
        <v>5.7.4</v>
      </c>
      <c r="C85" s="160" t="s">
        <v>889</v>
      </c>
      <c r="D85" s="53" t="s">
        <v>571</v>
      </c>
      <c r="E85" s="304"/>
      <c r="F85" s="300"/>
    </row>
    <row r="86" spans="1:6" ht="25.5">
      <c r="A86" s="298">
        <v>5</v>
      </c>
      <c r="B86" s="161" t="str">
        <f t="shared" si="12"/>
        <v>5.7.5</v>
      </c>
      <c r="C86" s="160" t="s">
        <v>890</v>
      </c>
      <c r="D86" s="53" t="s">
        <v>571</v>
      </c>
      <c r="E86" s="304"/>
      <c r="F86" s="300"/>
    </row>
    <row r="87" spans="1:6">
      <c r="A87" s="298">
        <v>6</v>
      </c>
      <c r="B87" s="161" t="str">
        <f t="shared" si="12"/>
        <v>5.7.6</v>
      </c>
      <c r="C87" s="160" t="s">
        <v>892</v>
      </c>
      <c r="D87" s="53" t="s">
        <v>571</v>
      </c>
      <c r="E87" s="304"/>
      <c r="F87" s="300"/>
    </row>
    <row r="88" spans="1:6">
      <c r="A88" s="298"/>
      <c r="B88" s="157" t="str">
        <f>CONCATENATE($B$3,"8")</f>
        <v>5.8</v>
      </c>
      <c r="C88" s="297" t="s">
        <v>893</v>
      </c>
      <c r="D88" s="305"/>
      <c r="E88" s="305"/>
      <c r="F88" s="303"/>
    </row>
    <row r="89" spans="1:6">
      <c r="A89" s="298">
        <v>1</v>
      </c>
      <c r="B89" s="161" t="str">
        <f>CONCATENATE($B$88,".",A89)</f>
        <v>5.8.1</v>
      </c>
      <c r="C89" s="160" t="s">
        <v>894</v>
      </c>
      <c r="D89" s="53" t="s">
        <v>571</v>
      </c>
      <c r="E89" s="304"/>
      <c r="F89" s="300"/>
    </row>
    <row r="90" spans="1:6" ht="25.5">
      <c r="A90" s="298">
        <v>2</v>
      </c>
      <c r="B90" s="161" t="str">
        <f t="shared" ref="B90:B97" si="13">CONCATENATE($B$88,".",A90)</f>
        <v>5.8.2</v>
      </c>
      <c r="C90" s="160" t="s">
        <v>895</v>
      </c>
      <c r="D90" s="53" t="s">
        <v>571</v>
      </c>
      <c r="E90" s="304"/>
      <c r="F90" s="300"/>
    </row>
    <row r="91" spans="1:6" ht="25.5">
      <c r="A91" s="298">
        <v>3</v>
      </c>
      <c r="B91" s="161" t="str">
        <f t="shared" si="13"/>
        <v>5.8.3</v>
      </c>
      <c r="C91" s="160" t="s">
        <v>896</v>
      </c>
      <c r="D91" s="53" t="s">
        <v>571</v>
      </c>
      <c r="E91" s="304"/>
      <c r="F91" s="300"/>
    </row>
    <row r="92" spans="1:6">
      <c r="A92" s="298">
        <v>4</v>
      </c>
      <c r="B92" s="161" t="str">
        <f t="shared" si="13"/>
        <v>5.8.4</v>
      </c>
      <c r="C92" s="160" t="s">
        <v>1355</v>
      </c>
      <c r="D92" s="53" t="s">
        <v>571</v>
      </c>
      <c r="E92" s="304"/>
      <c r="F92" s="300"/>
    </row>
    <row r="93" spans="1:6">
      <c r="A93" s="298">
        <v>5</v>
      </c>
      <c r="B93" s="161" t="str">
        <f t="shared" si="13"/>
        <v>5.8.5</v>
      </c>
      <c r="C93" s="160" t="s">
        <v>897</v>
      </c>
      <c r="D93" s="53" t="s">
        <v>571</v>
      </c>
      <c r="E93" s="304"/>
      <c r="F93" s="300"/>
    </row>
    <row r="94" spans="1:6">
      <c r="A94" s="298">
        <v>6</v>
      </c>
      <c r="B94" s="161" t="str">
        <f t="shared" si="13"/>
        <v>5.8.6</v>
      </c>
      <c r="C94" s="160" t="s">
        <v>898</v>
      </c>
      <c r="D94" s="53" t="s">
        <v>571</v>
      </c>
      <c r="E94" s="304"/>
      <c r="F94" s="300"/>
    </row>
    <row r="95" spans="1:6">
      <c r="A95" s="298">
        <v>7</v>
      </c>
      <c r="B95" s="161" t="str">
        <f t="shared" si="13"/>
        <v>5.8.7</v>
      </c>
      <c r="C95" s="160" t="s">
        <v>899</v>
      </c>
      <c r="D95" s="53" t="s">
        <v>571</v>
      </c>
      <c r="E95" s="304"/>
      <c r="F95" s="300"/>
    </row>
    <row r="96" spans="1:6">
      <c r="A96" s="298">
        <v>8</v>
      </c>
      <c r="B96" s="161" t="str">
        <f t="shared" si="13"/>
        <v>5.8.8</v>
      </c>
      <c r="C96" s="160" t="s">
        <v>900</v>
      </c>
      <c r="D96" s="53" t="s">
        <v>571</v>
      </c>
      <c r="E96" s="304"/>
      <c r="F96" s="300"/>
    </row>
    <row r="97" spans="1:6" ht="25.5">
      <c r="A97" s="298">
        <v>9</v>
      </c>
      <c r="B97" s="161" t="str">
        <f t="shared" si="13"/>
        <v>5.8.9</v>
      </c>
      <c r="C97" s="160" t="s">
        <v>901</v>
      </c>
      <c r="D97" s="53" t="s">
        <v>571</v>
      </c>
      <c r="E97" s="304"/>
      <c r="F97" s="300"/>
    </row>
    <row r="98" spans="1:6">
      <c r="B98" s="157" t="str">
        <f>CONCATENATE($B$3,"9")</f>
        <v>5.9</v>
      </c>
      <c r="C98" s="297" t="s">
        <v>2453</v>
      </c>
      <c r="D98" s="305"/>
      <c r="E98" s="305"/>
      <c r="F98" s="303"/>
    </row>
    <row r="99" spans="1:6" ht="25.5">
      <c r="A99" s="298">
        <v>1</v>
      </c>
      <c r="B99" s="161" t="str">
        <f>CONCATENATE($B$98,".",A99)</f>
        <v>5.9.1</v>
      </c>
      <c r="C99" s="160" t="s">
        <v>2482</v>
      </c>
      <c r="D99" s="53" t="s">
        <v>571</v>
      </c>
      <c r="E99" s="304"/>
      <c r="F99" s="300"/>
    </row>
    <row r="100" spans="1:6" ht="25.5">
      <c r="A100" s="298">
        <v>2</v>
      </c>
      <c r="B100" s="161" t="str">
        <f t="shared" ref="B100:B104" si="14">CONCATENATE($B$98,".",A100)</f>
        <v>5.9.2</v>
      </c>
      <c r="C100" s="160" t="s">
        <v>2483</v>
      </c>
      <c r="D100" s="53" t="s">
        <v>571</v>
      </c>
      <c r="E100" s="304"/>
      <c r="F100" s="300"/>
    </row>
    <row r="101" spans="1:6" ht="25.5">
      <c r="A101" s="298">
        <v>3</v>
      </c>
      <c r="B101" s="161" t="str">
        <f t="shared" si="14"/>
        <v>5.9.3</v>
      </c>
      <c r="C101" s="160" t="s">
        <v>2484</v>
      </c>
      <c r="D101" s="53" t="s">
        <v>571</v>
      </c>
      <c r="E101" s="304"/>
      <c r="F101" s="300"/>
    </row>
    <row r="102" spans="1:6" ht="38.25">
      <c r="A102" s="298">
        <v>4</v>
      </c>
      <c r="B102" s="161" t="str">
        <f t="shared" si="14"/>
        <v>5.9.4</v>
      </c>
      <c r="C102" s="160" t="s">
        <v>2463</v>
      </c>
      <c r="D102" s="53" t="s">
        <v>571</v>
      </c>
      <c r="E102" s="304"/>
      <c r="F102" s="300"/>
    </row>
    <row r="103" spans="1:6" ht="25.5">
      <c r="A103" s="298">
        <v>5</v>
      </c>
      <c r="B103" s="161" t="str">
        <f t="shared" si="14"/>
        <v>5.9.5</v>
      </c>
      <c r="C103" s="160" t="s">
        <v>2464</v>
      </c>
      <c r="D103" s="53" t="s">
        <v>571</v>
      </c>
      <c r="E103" s="304"/>
      <c r="F103" s="300"/>
    </row>
    <row r="104" spans="1:6" ht="25.5">
      <c r="A104" s="298">
        <v>6</v>
      </c>
      <c r="B104" s="161" t="str">
        <f t="shared" si="14"/>
        <v>5.9.6</v>
      </c>
      <c r="C104" s="160" t="s">
        <v>2465</v>
      </c>
      <c r="D104" s="53" t="s">
        <v>571</v>
      </c>
      <c r="E104" s="304"/>
      <c r="F104" s="300"/>
    </row>
    <row r="105" spans="1:6">
      <c r="B105" s="161"/>
      <c r="C105" s="160"/>
      <c r="D105" s="304"/>
      <c r="E105" s="304"/>
      <c r="F105" s="300"/>
    </row>
    <row r="106" spans="1:6">
      <c r="B106" s="161"/>
      <c r="C106" s="160"/>
      <c r="D106" s="304"/>
      <c r="E106" s="304"/>
      <c r="F106" s="300"/>
    </row>
    <row r="107" spans="1:6">
      <c r="B107" s="161"/>
      <c r="C107" s="160"/>
      <c r="D107" s="304"/>
      <c r="E107" s="304"/>
      <c r="F107" s="300"/>
    </row>
    <row r="108" spans="1:6">
      <c r="B108" s="161"/>
      <c r="C108" s="160"/>
      <c r="D108" s="304"/>
      <c r="E108" s="304"/>
      <c r="F108" s="300"/>
    </row>
    <row r="109" spans="1:6">
      <c r="B109" s="161"/>
      <c r="C109" s="160"/>
      <c r="D109" s="304"/>
      <c r="E109" s="304"/>
      <c r="F109" s="300"/>
    </row>
    <row r="110" spans="1:6">
      <c r="B110" s="161"/>
      <c r="C110" s="160"/>
      <c r="D110" s="304"/>
      <c r="E110" s="304"/>
      <c r="F110" s="300"/>
    </row>
    <row r="111" spans="1:6">
      <c r="B111" s="161"/>
      <c r="C111" s="160"/>
      <c r="D111" s="304"/>
      <c r="E111" s="304"/>
      <c r="F111" s="300"/>
    </row>
    <row r="112" spans="1:6">
      <c r="B112" s="161"/>
      <c r="C112" s="160"/>
      <c r="D112" s="304"/>
      <c r="E112" s="304"/>
      <c r="F112" s="300"/>
    </row>
  </sheetData>
  <autoFilter ref="A1:F97"/>
  <customSheetViews>
    <customSheetView guid="{32A38C2E-816A-4574-8C16-0DF812FC0D2D}" topLeftCell="A36">
      <selection activeCell="C41" sqref="C41"/>
      <pageMargins left="0.7" right="0.7" top="0.75" bottom="0.75" header="0.3" footer="0.3"/>
      <pageSetup paperSize="9" orientation="portrait" r:id="rId1"/>
    </customSheetView>
  </customSheetViews>
  <phoneticPr fontId="20" type="noConversion"/>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outlinePr summaryBelow="0" summaryRight="0"/>
  </sheetPr>
  <dimension ref="A1:F71"/>
  <sheetViews>
    <sheetView topLeftCell="B1" zoomScale="110" zoomScaleNormal="110" workbookViewId="0">
      <pane xSplit="3" ySplit="2" topLeftCell="E3" activePane="bottomRight" state="frozen"/>
      <selection activeCell="B1" sqref="B1"/>
      <selection pane="topRight" activeCell="E1" sqref="E1"/>
      <selection pane="bottomLeft" activeCell="B3" sqref="B3"/>
      <selection pane="bottomRight" activeCell="C8" sqref="C8"/>
    </sheetView>
  </sheetViews>
  <sheetFormatPr defaultRowHeight="14.25" outlineLevelRow="1"/>
  <cols>
    <col min="1" max="1" width="10.28515625" style="20" hidden="1" customWidth="1"/>
    <col min="2" max="2" width="9.85546875" style="67" customWidth="1"/>
    <col min="3" max="3" width="107.140625" style="57" customWidth="1"/>
    <col min="4" max="5" width="13.28515625" style="52" customWidth="1"/>
    <col min="6" max="6" width="44.140625" style="67" customWidth="1"/>
    <col min="7" max="16384" width="9.140625" style="20"/>
  </cols>
  <sheetData>
    <row r="1" spans="1:6" ht="25.5">
      <c r="B1" s="92" t="s">
        <v>577</v>
      </c>
      <c r="C1" s="94" t="s">
        <v>549</v>
      </c>
      <c r="D1" s="54" t="s">
        <v>561</v>
      </c>
      <c r="E1" s="54" t="s">
        <v>855</v>
      </c>
      <c r="F1" s="94" t="s">
        <v>330</v>
      </c>
    </row>
    <row r="2" spans="1:6">
      <c r="B2" s="59">
        <v>1</v>
      </c>
      <c r="C2" s="60">
        <v>2</v>
      </c>
      <c r="D2" s="61">
        <v>3</v>
      </c>
      <c r="E2" s="61">
        <v>4</v>
      </c>
      <c r="F2" s="60">
        <v>5</v>
      </c>
    </row>
    <row r="3" spans="1:6" ht="18" customHeight="1">
      <c r="B3" s="62" t="s">
        <v>325</v>
      </c>
      <c r="C3" s="93" t="s">
        <v>262</v>
      </c>
      <c r="D3" s="70"/>
      <c r="E3" s="70"/>
      <c r="F3" s="28"/>
    </row>
    <row r="4" spans="1:6" ht="17.25" customHeight="1">
      <c r="B4" s="92" t="str">
        <f>CONCATENATE($B$3,"1")</f>
        <v>6.1</v>
      </c>
      <c r="C4" s="94" t="s">
        <v>263</v>
      </c>
      <c r="D4" s="54"/>
      <c r="E4" s="54"/>
      <c r="F4" s="28"/>
    </row>
    <row r="5" spans="1:6" ht="42" customHeight="1" outlineLevel="1">
      <c r="A5" s="20">
        <v>1</v>
      </c>
      <c r="B5" s="18" t="str">
        <f>CONCATENATE($B$4,".",A5)</f>
        <v>6.1.1</v>
      </c>
      <c r="C5" s="63" t="s">
        <v>264</v>
      </c>
      <c r="D5" s="64" t="s">
        <v>571</v>
      </c>
      <c r="E5" s="64"/>
      <c r="F5" s="18"/>
    </row>
    <row r="6" spans="1:6" outlineLevel="1">
      <c r="A6" s="20">
        <f>A5+1</f>
        <v>2</v>
      </c>
      <c r="B6" s="18" t="str">
        <f t="shared" ref="B6:B43" si="0">CONCATENATE($B$4,".",A6)</f>
        <v>6.1.2</v>
      </c>
      <c r="C6" s="43" t="s">
        <v>265</v>
      </c>
      <c r="D6" s="53"/>
      <c r="E6" s="53"/>
      <c r="F6" s="43"/>
    </row>
    <row r="7" spans="1:6" outlineLevel="1">
      <c r="A7" s="65"/>
      <c r="B7" s="18" t="str">
        <f>CONCATENATE($B$6,".1")</f>
        <v>6.1.2.1</v>
      </c>
      <c r="C7" s="136" t="s">
        <v>266</v>
      </c>
      <c r="D7" s="53" t="s">
        <v>571</v>
      </c>
      <c r="E7" s="53"/>
      <c r="F7" s="43"/>
    </row>
    <row r="8" spans="1:6" outlineLevel="1">
      <c r="A8" s="65"/>
      <c r="B8" s="18" t="str">
        <f>CONCATENATE($B$6,".2")</f>
        <v>6.1.2.2</v>
      </c>
      <c r="C8" s="136" t="s">
        <v>267</v>
      </c>
      <c r="D8" s="53" t="s">
        <v>571</v>
      </c>
      <c r="E8" s="53"/>
      <c r="F8" s="43"/>
    </row>
    <row r="9" spans="1:6" outlineLevel="1">
      <c r="A9" s="65"/>
      <c r="B9" s="18" t="str">
        <f>CONCATENATE($B$6,".3")</f>
        <v>6.1.2.3</v>
      </c>
      <c r="C9" s="136" t="s">
        <v>268</v>
      </c>
      <c r="D9" s="53" t="s">
        <v>571</v>
      </c>
      <c r="E9" s="53"/>
      <c r="F9" s="43"/>
    </row>
    <row r="10" spans="1:6" outlineLevel="1">
      <c r="A10" s="20">
        <v>3</v>
      </c>
      <c r="B10" s="18" t="str">
        <f t="shared" si="0"/>
        <v>6.1.3</v>
      </c>
      <c r="C10" s="43" t="s">
        <v>269</v>
      </c>
      <c r="D10" s="53" t="s">
        <v>571</v>
      </c>
      <c r="E10" s="53"/>
      <c r="F10" s="43"/>
    </row>
    <row r="11" spans="1:6" outlineLevel="1">
      <c r="A11" s="20">
        <f>A10+1</f>
        <v>4</v>
      </c>
      <c r="B11" s="18" t="str">
        <f t="shared" si="0"/>
        <v>6.1.4</v>
      </c>
      <c r="C11" s="43" t="s">
        <v>270</v>
      </c>
      <c r="D11" s="53" t="s">
        <v>571</v>
      </c>
      <c r="E11" s="53"/>
      <c r="F11" s="43"/>
    </row>
    <row r="12" spans="1:6" outlineLevel="1">
      <c r="A12" s="20">
        <f t="shared" ref="A12:A43" si="1">A11+1</f>
        <v>5</v>
      </c>
      <c r="B12" s="18" t="str">
        <f t="shared" si="0"/>
        <v>6.1.5</v>
      </c>
      <c r="C12" s="43" t="s">
        <v>271</v>
      </c>
      <c r="D12" s="53" t="s">
        <v>571</v>
      </c>
      <c r="E12" s="53"/>
      <c r="F12" s="43"/>
    </row>
    <row r="13" spans="1:6" outlineLevel="1">
      <c r="B13" s="18" t="str">
        <f>CONCATENATE($B$12,".1")</f>
        <v>6.1.5.1</v>
      </c>
      <c r="C13" s="136" t="s">
        <v>272</v>
      </c>
      <c r="D13" s="53" t="s">
        <v>571</v>
      </c>
      <c r="E13" s="53"/>
      <c r="F13" s="43"/>
    </row>
    <row r="14" spans="1:6" ht="25.5" outlineLevel="1">
      <c r="B14" s="18" t="str">
        <f>CONCATENATE($B$12,".2")</f>
        <v>6.1.5.2</v>
      </c>
      <c r="C14" s="136" t="s">
        <v>273</v>
      </c>
      <c r="D14" s="53" t="s">
        <v>571</v>
      </c>
      <c r="E14" s="53"/>
      <c r="F14" s="43"/>
    </row>
    <row r="15" spans="1:6" outlineLevel="1">
      <c r="B15" s="18" t="str">
        <f>CONCATENATE($B$12,".3")</f>
        <v>6.1.5.3</v>
      </c>
      <c r="C15" s="136" t="s">
        <v>274</v>
      </c>
      <c r="D15" s="53" t="s">
        <v>571</v>
      </c>
      <c r="E15" s="53"/>
      <c r="F15" s="43"/>
    </row>
    <row r="16" spans="1:6" outlineLevel="1">
      <c r="A16" s="20">
        <v>6</v>
      </c>
      <c r="B16" s="18" t="str">
        <f t="shared" si="0"/>
        <v>6.1.6</v>
      </c>
      <c r="C16" s="34" t="s">
        <v>275</v>
      </c>
      <c r="D16" s="49" t="s">
        <v>571</v>
      </c>
      <c r="E16" s="49"/>
      <c r="F16" s="43"/>
    </row>
    <row r="17" spans="1:6" s="123" customFormat="1" outlineLevel="1">
      <c r="A17" s="123">
        <f t="shared" si="1"/>
        <v>7</v>
      </c>
      <c r="B17" s="18" t="str">
        <f t="shared" si="0"/>
        <v>6.1.7</v>
      </c>
      <c r="C17" s="18" t="s">
        <v>276</v>
      </c>
      <c r="D17" s="56" t="s">
        <v>571</v>
      </c>
      <c r="E17" s="56"/>
      <c r="F17" s="18"/>
    </row>
    <row r="18" spans="1:6" ht="25.5" outlineLevel="1">
      <c r="A18" s="20">
        <f t="shared" si="1"/>
        <v>8</v>
      </c>
      <c r="B18" s="18" t="str">
        <f t="shared" si="0"/>
        <v>6.1.8</v>
      </c>
      <c r="C18" s="43" t="s">
        <v>277</v>
      </c>
      <c r="D18" s="53" t="s">
        <v>571</v>
      </c>
      <c r="E18" s="53"/>
      <c r="F18" s="43"/>
    </row>
    <row r="19" spans="1:6" outlineLevel="1">
      <c r="A19" s="20">
        <f t="shared" si="1"/>
        <v>9</v>
      </c>
      <c r="B19" s="18" t="str">
        <f t="shared" si="0"/>
        <v>6.1.9</v>
      </c>
      <c r="C19" s="43" t="s">
        <v>278</v>
      </c>
      <c r="D19" s="53" t="s">
        <v>573</v>
      </c>
      <c r="E19" s="53"/>
      <c r="F19" s="43"/>
    </row>
    <row r="20" spans="1:6" ht="25.5" outlineLevel="1">
      <c r="A20" s="20">
        <f t="shared" si="1"/>
        <v>10</v>
      </c>
      <c r="B20" s="18" t="str">
        <f t="shared" si="0"/>
        <v>6.1.10</v>
      </c>
      <c r="C20" s="43" t="s">
        <v>279</v>
      </c>
      <c r="D20" s="53" t="s">
        <v>571</v>
      </c>
      <c r="E20" s="53"/>
      <c r="F20" s="43"/>
    </row>
    <row r="21" spans="1:6" ht="51" outlineLevel="1">
      <c r="A21" s="20">
        <f t="shared" si="1"/>
        <v>11</v>
      </c>
      <c r="B21" s="18" t="str">
        <f t="shared" si="0"/>
        <v>6.1.11</v>
      </c>
      <c r="C21" s="43" t="s">
        <v>280</v>
      </c>
      <c r="D21" s="53" t="s">
        <v>571</v>
      </c>
      <c r="E21" s="53"/>
      <c r="F21" s="43"/>
    </row>
    <row r="22" spans="1:6" ht="25.5" outlineLevel="1">
      <c r="A22" s="20">
        <f t="shared" si="1"/>
        <v>12</v>
      </c>
      <c r="B22" s="18" t="str">
        <f t="shared" si="0"/>
        <v>6.1.12</v>
      </c>
      <c r="C22" s="18" t="s">
        <v>281</v>
      </c>
      <c r="D22" s="56" t="s">
        <v>571</v>
      </c>
      <c r="E22" s="56"/>
      <c r="F22" s="43"/>
    </row>
    <row r="23" spans="1:6" ht="38.25" outlineLevel="1">
      <c r="A23" s="20">
        <f t="shared" si="1"/>
        <v>13</v>
      </c>
      <c r="B23" s="18" t="str">
        <f t="shared" si="0"/>
        <v>6.1.13</v>
      </c>
      <c r="C23" s="43" t="s">
        <v>282</v>
      </c>
      <c r="D23" s="53" t="s">
        <v>571</v>
      </c>
      <c r="E23" s="53"/>
      <c r="F23" s="43"/>
    </row>
    <row r="24" spans="1:6" outlineLevel="1">
      <c r="A24" s="20">
        <f t="shared" si="1"/>
        <v>14</v>
      </c>
      <c r="B24" s="18" t="str">
        <f t="shared" si="0"/>
        <v>6.1.14</v>
      </c>
      <c r="C24" s="43" t="s">
        <v>283</v>
      </c>
      <c r="D24" s="53" t="s">
        <v>571</v>
      </c>
      <c r="E24" s="53"/>
      <c r="F24" s="43"/>
    </row>
    <row r="25" spans="1:6" outlineLevel="1">
      <c r="A25" s="20">
        <f t="shared" si="1"/>
        <v>15</v>
      </c>
      <c r="B25" s="18" t="str">
        <f t="shared" si="0"/>
        <v>6.1.15</v>
      </c>
      <c r="C25" s="43" t="s">
        <v>284</v>
      </c>
      <c r="D25" s="53"/>
      <c r="E25" s="53"/>
      <c r="F25" s="43"/>
    </row>
    <row r="26" spans="1:6" ht="12.75" customHeight="1" outlineLevel="1">
      <c r="B26" s="18" t="str">
        <f>CONCATENATE($B$25,".1")</f>
        <v>6.1.15.1</v>
      </c>
      <c r="C26" s="136" t="s">
        <v>285</v>
      </c>
      <c r="D26" s="53" t="s">
        <v>571</v>
      </c>
      <c r="E26" s="53"/>
      <c r="F26" s="43"/>
    </row>
    <row r="27" spans="1:6" ht="38.25" outlineLevel="1">
      <c r="B27" s="18" t="str">
        <f>CONCATENATE($B$25,".2")</f>
        <v>6.1.15.2</v>
      </c>
      <c r="C27" s="136" t="s">
        <v>286</v>
      </c>
      <c r="D27" s="53" t="s">
        <v>571</v>
      </c>
      <c r="E27" s="53"/>
      <c r="F27" s="43"/>
    </row>
    <row r="28" spans="1:6" outlineLevel="1">
      <c r="B28" s="18" t="str">
        <f>CONCATENATE($B$25,".3")</f>
        <v>6.1.15.3</v>
      </c>
      <c r="C28" s="136" t="s">
        <v>287</v>
      </c>
      <c r="D28" s="53" t="s">
        <v>571</v>
      </c>
      <c r="E28" s="53"/>
      <c r="F28" s="43"/>
    </row>
    <row r="29" spans="1:6" outlineLevel="1">
      <c r="A29" s="20">
        <v>16</v>
      </c>
      <c r="B29" s="18" t="str">
        <f t="shared" si="0"/>
        <v>6.1.16</v>
      </c>
      <c r="C29" s="43" t="s">
        <v>288</v>
      </c>
      <c r="D29" s="53" t="s">
        <v>571</v>
      </c>
      <c r="E29" s="53"/>
      <c r="F29" s="43"/>
    </row>
    <row r="30" spans="1:6" outlineLevel="1">
      <c r="A30" s="20">
        <f t="shared" si="1"/>
        <v>17</v>
      </c>
      <c r="B30" s="18" t="str">
        <f t="shared" si="0"/>
        <v>6.1.17</v>
      </c>
      <c r="C30" s="43" t="s">
        <v>289</v>
      </c>
      <c r="D30" s="53" t="s">
        <v>571</v>
      </c>
      <c r="E30" s="53"/>
      <c r="F30" s="43"/>
    </row>
    <row r="31" spans="1:6" ht="38.25" outlineLevel="1">
      <c r="A31" s="20">
        <f t="shared" si="1"/>
        <v>18</v>
      </c>
      <c r="B31" s="18" t="str">
        <f t="shared" si="0"/>
        <v>6.1.18</v>
      </c>
      <c r="C31" s="43" t="s">
        <v>290</v>
      </c>
      <c r="D31" s="53" t="s">
        <v>571</v>
      </c>
      <c r="E31" s="53"/>
      <c r="F31" s="43"/>
    </row>
    <row r="32" spans="1:6" outlineLevel="1">
      <c r="A32" s="20">
        <f t="shared" si="1"/>
        <v>19</v>
      </c>
      <c r="B32" s="18" t="str">
        <f t="shared" si="0"/>
        <v>6.1.19</v>
      </c>
      <c r="C32" s="43" t="s">
        <v>291</v>
      </c>
      <c r="D32" s="53" t="s">
        <v>571</v>
      </c>
      <c r="E32" s="53"/>
      <c r="F32" s="43"/>
    </row>
    <row r="33" spans="1:6" outlineLevel="1">
      <c r="A33" s="20">
        <f t="shared" si="1"/>
        <v>20</v>
      </c>
      <c r="B33" s="18" t="str">
        <f t="shared" si="0"/>
        <v>6.1.20</v>
      </c>
      <c r="C33" s="43" t="s">
        <v>292</v>
      </c>
      <c r="D33" s="53" t="s">
        <v>573</v>
      </c>
      <c r="E33" s="53"/>
      <c r="F33" s="43"/>
    </row>
    <row r="34" spans="1:6" outlineLevel="1">
      <c r="A34" s="20">
        <f t="shared" si="1"/>
        <v>21</v>
      </c>
      <c r="B34" s="18" t="str">
        <f t="shared" si="0"/>
        <v>6.1.21</v>
      </c>
      <c r="C34" s="43" t="s">
        <v>293</v>
      </c>
      <c r="D34" s="53" t="s">
        <v>573</v>
      </c>
      <c r="E34" s="53"/>
      <c r="F34" s="43"/>
    </row>
    <row r="35" spans="1:6" outlineLevel="1">
      <c r="A35" s="20">
        <f t="shared" si="1"/>
        <v>22</v>
      </c>
      <c r="B35" s="18" t="str">
        <f t="shared" si="0"/>
        <v>6.1.22</v>
      </c>
      <c r="C35" s="43" t="s">
        <v>294</v>
      </c>
      <c r="D35" s="53" t="s">
        <v>571</v>
      </c>
      <c r="E35" s="53"/>
      <c r="F35" s="43"/>
    </row>
    <row r="36" spans="1:6" outlineLevel="1">
      <c r="A36" s="20">
        <f t="shared" si="1"/>
        <v>23</v>
      </c>
      <c r="B36" s="18" t="str">
        <f t="shared" si="0"/>
        <v>6.1.23</v>
      </c>
      <c r="C36" s="43" t="s">
        <v>295</v>
      </c>
      <c r="D36" s="53" t="s">
        <v>571</v>
      </c>
      <c r="E36" s="53"/>
      <c r="F36" s="43"/>
    </row>
    <row r="37" spans="1:6" ht="25.5" outlineLevel="1">
      <c r="A37" s="20">
        <f t="shared" si="1"/>
        <v>24</v>
      </c>
      <c r="B37" s="18" t="str">
        <f t="shared" si="0"/>
        <v>6.1.24</v>
      </c>
      <c r="C37" s="43" t="s">
        <v>296</v>
      </c>
      <c r="D37" s="53" t="s">
        <v>571</v>
      </c>
      <c r="E37" s="53"/>
      <c r="F37" s="43"/>
    </row>
    <row r="38" spans="1:6" outlineLevel="1">
      <c r="A38" s="20">
        <f t="shared" si="1"/>
        <v>25</v>
      </c>
      <c r="B38" s="18" t="str">
        <f t="shared" si="0"/>
        <v>6.1.25</v>
      </c>
      <c r="C38" s="43" t="s">
        <v>297</v>
      </c>
      <c r="D38" s="53" t="s">
        <v>571</v>
      </c>
      <c r="E38" s="53"/>
      <c r="F38" s="43"/>
    </row>
    <row r="39" spans="1:6" ht="25.5" outlineLevel="1">
      <c r="A39" s="123">
        <f t="shared" si="1"/>
        <v>26</v>
      </c>
      <c r="B39" s="18" t="str">
        <f t="shared" si="0"/>
        <v>6.1.26</v>
      </c>
      <c r="C39" s="30" t="s">
        <v>75</v>
      </c>
      <c r="D39" s="97" t="s">
        <v>571</v>
      </c>
      <c r="E39" s="97"/>
      <c r="F39" s="43"/>
    </row>
    <row r="40" spans="1:6" outlineLevel="1">
      <c r="A40" s="20">
        <f t="shared" si="1"/>
        <v>27</v>
      </c>
      <c r="B40" s="18" t="str">
        <f t="shared" si="0"/>
        <v>6.1.27</v>
      </c>
      <c r="C40" s="43" t="s">
        <v>298</v>
      </c>
      <c r="D40" s="53" t="s">
        <v>571</v>
      </c>
      <c r="E40" s="53"/>
      <c r="F40" s="43"/>
    </row>
    <row r="41" spans="1:6" outlineLevel="1">
      <c r="A41" s="20">
        <f t="shared" si="1"/>
        <v>28</v>
      </c>
      <c r="B41" s="18" t="str">
        <f t="shared" si="0"/>
        <v>6.1.28</v>
      </c>
      <c r="C41" s="43" t="s">
        <v>656</v>
      </c>
      <c r="D41" s="53" t="s">
        <v>573</v>
      </c>
      <c r="E41" s="53"/>
      <c r="F41" s="43"/>
    </row>
    <row r="42" spans="1:6" ht="25.5" outlineLevel="1">
      <c r="A42" s="20">
        <f t="shared" si="1"/>
        <v>29</v>
      </c>
      <c r="B42" s="18" t="str">
        <f t="shared" si="0"/>
        <v>6.1.29</v>
      </c>
      <c r="C42" s="43" t="s">
        <v>299</v>
      </c>
      <c r="D42" s="53" t="s">
        <v>573</v>
      </c>
      <c r="E42" s="53"/>
      <c r="F42" s="43"/>
    </row>
    <row r="43" spans="1:6" outlineLevel="1">
      <c r="A43" s="20">
        <f t="shared" si="1"/>
        <v>30</v>
      </c>
      <c r="B43" s="18" t="str">
        <f t="shared" si="0"/>
        <v>6.1.30</v>
      </c>
      <c r="C43" s="34" t="s">
        <v>300</v>
      </c>
      <c r="D43" s="49" t="s">
        <v>571</v>
      </c>
      <c r="E43" s="49"/>
      <c r="F43" s="43"/>
    </row>
    <row r="44" spans="1:6">
      <c r="B44" s="92" t="str">
        <f>CONCATENATE($B$3,"2")</f>
        <v>6.2</v>
      </c>
      <c r="C44" s="94" t="s">
        <v>301</v>
      </c>
      <c r="D44" s="66"/>
      <c r="E44" s="66"/>
      <c r="F44" s="28"/>
    </row>
    <row r="45" spans="1:6" ht="25.5" outlineLevel="1">
      <c r="A45" s="20">
        <v>1</v>
      </c>
      <c r="B45" s="43" t="str">
        <f>CONCATENATE($B$44,".",A45)</f>
        <v>6.2.1</v>
      </c>
      <c r="C45" s="43" t="s">
        <v>302</v>
      </c>
      <c r="D45" s="53" t="s">
        <v>571</v>
      </c>
      <c r="E45" s="53"/>
      <c r="F45" s="43"/>
    </row>
    <row r="46" spans="1:6" outlineLevel="1">
      <c r="A46" s="20">
        <f>A45+1</f>
        <v>2</v>
      </c>
      <c r="B46" s="43" t="str">
        <f t="shared" ref="B46:B58" si="2">CONCATENATE($B$44,".",A46)</f>
        <v>6.2.2</v>
      </c>
      <c r="C46" s="43" t="s">
        <v>303</v>
      </c>
      <c r="D46" s="53" t="s">
        <v>571</v>
      </c>
      <c r="E46" s="53"/>
      <c r="F46" s="43"/>
    </row>
    <row r="47" spans="1:6" outlineLevel="1">
      <c r="A47" s="20">
        <f t="shared" ref="A47:A56" si="3">A46+1</f>
        <v>3</v>
      </c>
      <c r="B47" s="43" t="str">
        <f t="shared" si="2"/>
        <v>6.2.3</v>
      </c>
      <c r="C47" s="43" t="s">
        <v>304</v>
      </c>
      <c r="D47" s="53" t="s">
        <v>571</v>
      </c>
      <c r="E47" s="53"/>
      <c r="F47" s="43"/>
    </row>
    <row r="48" spans="1:6" outlineLevel="1">
      <c r="A48" s="20">
        <f t="shared" si="3"/>
        <v>4</v>
      </c>
      <c r="B48" s="43" t="str">
        <f t="shared" si="2"/>
        <v>6.2.4</v>
      </c>
      <c r="C48" s="43" t="s">
        <v>305</v>
      </c>
      <c r="D48" s="53" t="s">
        <v>571</v>
      </c>
      <c r="E48" s="53"/>
      <c r="F48" s="43"/>
    </row>
    <row r="49" spans="1:6" ht="25.5" outlineLevel="1">
      <c r="A49" s="20">
        <f t="shared" si="3"/>
        <v>5</v>
      </c>
      <c r="B49" s="43" t="str">
        <f t="shared" si="2"/>
        <v>6.2.5</v>
      </c>
      <c r="C49" s="43" t="s">
        <v>306</v>
      </c>
      <c r="D49" s="53" t="s">
        <v>571</v>
      </c>
      <c r="E49" s="53"/>
      <c r="F49" s="43"/>
    </row>
    <row r="50" spans="1:6" ht="38.25" outlineLevel="1">
      <c r="A50" s="20">
        <f t="shared" si="3"/>
        <v>6</v>
      </c>
      <c r="B50" s="43" t="str">
        <f t="shared" si="2"/>
        <v>6.2.6</v>
      </c>
      <c r="C50" s="43" t="s">
        <v>307</v>
      </c>
      <c r="D50" s="53" t="s">
        <v>571</v>
      </c>
      <c r="E50" s="53"/>
      <c r="F50" s="43"/>
    </row>
    <row r="51" spans="1:6" ht="38.25" outlineLevel="1">
      <c r="A51" s="20">
        <f t="shared" si="3"/>
        <v>7</v>
      </c>
      <c r="B51" s="43" t="str">
        <f t="shared" si="2"/>
        <v>6.2.7</v>
      </c>
      <c r="C51" s="43" t="s">
        <v>308</v>
      </c>
      <c r="D51" s="53" t="s">
        <v>571</v>
      </c>
      <c r="E51" s="53"/>
      <c r="F51" s="43"/>
    </row>
    <row r="52" spans="1:6" outlineLevel="1">
      <c r="A52" s="20">
        <f t="shared" si="3"/>
        <v>8</v>
      </c>
      <c r="B52" s="43" t="str">
        <f t="shared" si="2"/>
        <v>6.2.8</v>
      </c>
      <c r="C52" s="43" t="s">
        <v>309</v>
      </c>
      <c r="D52" s="53" t="s">
        <v>571</v>
      </c>
      <c r="E52" s="53"/>
      <c r="F52" s="43"/>
    </row>
    <row r="53" spans="1:6" ht="25.5" outlineLevel="1">
      <c r="A53" s="20">
        <f t="shared" si="3"/>
        <v>9</v>
      </c>
      <c r="B53" s="43" t="str">
        <f t="shared" si="2"/>
        <v>6.2.9</v>
      </c>
      <c r="C53" s="43" t="s">
        <v>310</v>
      </c>
      <c r="D53" s="53" t="s">
        <v>571</v>
      </c>
      <c r="E53" s="53"/>
      <c r="F53" s="43"/>
    </row>
    <row r="54" spans="1:6" outlineLevel="1">
      <c r="A54" s="20">
        <f t="shared" si="3"/>
        <v>10</v>
      </c>
      <c r="B54" s="18" t="str">
        <f t="shared" si="2"/>
        <v>6.2.10</v>
      </c>
      <c r="C54" s="18" t="s">
        <v>311</v>
      </c>
      <c r="D54" s="56" t="s">
        <v>571</v>
      </c>
      <c r="E54" s="56"/>
      <c r="F54" s="43"/>
    </row>
    <row r="55" spans="1:6" outlineLevel="1">
      <c r="A55" s="20">
        <f t="shared" si="3"/>
        <v>11</v>
      </c>
      <c r="B55" s="43" t="str">
        <f t="shared" si="2"/>
        <v>6.2.11</v>
      </c>
      <c r="C55" s="43" t="s">
        <v>312</v>
      </c>
      <c r="D55" s="53" t="s">
        <v>571</v>
      </c>
      <c r="E55" s="53"/>
      <c r="F55" s="43"/>
    </row>
    <row r="56" spans="1:6" ht="38.25" outlineLevel="1">
      <c r="A56" s="20">
        <f t="shared" si="3"/>
        <v>12</v>
      </c>
      <c r="B56" s="43" t="str">
        <f t="shared" si="2"/>
        <v>6.2.12</v>
      </c>
      <c r="C56" s="43" t="s">
        <v>313</v>
      </c>
      <c r="D56" s="53" t="s">
        <v>571</v>
      </c>
      <c r="E56" s="53"/>
      <c r="F56" s="43"/>
    </row>
    <row r="57" spans="1:6" outlineLevel="1">
      <c r="A57" s="20">
        <v>13</v>
      </c>
      <c r="B57" s="43" t="str">
        <f t="shared" si="2"/>
        <v>6.2.13</v>
      </c>
      <c r="C57" s="43" t="s">
        <v>663</v>
      </c>
      <c r="D57" s="53" t="s">
        <v>571</v>
      </c>
      <c r="E57" s="53"/>
      <c r="F57" s="43"/>
    </row>
    <row r="58" spans="1:6" outlineLevel="1">
      <c r="A58" s="20">
        <v>14</v>
      </c>
      <c r="B58" s="43" t="str">
        <f t="shared" si="2"/>
        <v>6.2.14</v>
      </c>
      <c r="C58" s="108" t="s">
        <v>82</v>
      </c>
      <c r="D58" s="49" t="s">
        <v>571</v>
      </c>
      <c r="E58" s="49"/>
      <c r="F58" s="43"/>
    </row>
    <row r="59" spans="1:6">
      <c r="B59" s="92" t="str">
        <f>CONCATENATE($B$3,"3")</f>
        <v>6.3</v>
      </c>
      <c r="C59" s="94" t="s">
        <v>314</v>
      </c>
      <c r="D59" s="66"/>
      <c r="E59" s="66"/>
      <c r="F59" s="28"/>
    </row>
    <row r="60" spans="1:6" ht="38.25" outlineLevel="1">
      <c r="A60" s="20">
        <v>1</v>
      </c>
      <c r="B60" s="43" t="str">
        <f>CONCATENATE($B$59,".",A60)</f>
        <v>6.3.1</v>
      </c>
      <c r="C60" s="30" t="s">
        <v>315</v>
      </c>
      <c r="D60" s="49" t="s">
        <v>571</v>
      </c>
      <c r="E60" s="49"/>
      <c r="F60" s="43"/>
    </row>
    <row r="61" spans="1:6" ht="38.25" outlineLevel="1">
      <c r="A61" s="20">
        <f t="shared" ref="A61:A66" si="4">A60+1</f>
        <v>2</v>
      </c>
      <c r="B61" s="43" t="str">
        <f t="shared" ref="B61:B66" si="5">CONCATENATE($B$59,".",A61)</f>
        <v>6.3.2</v>
      </c>
      <c r="C61" s="43" t="s">
        <v>316</v>
      </c>
      <c r="D61" s="49" t="s">
        <v>571</v>
      </c>
      <c r="E61" s="49"/>
      <c r="F61" s="43"/>
    </row>
    <row r="62" spans="1:6" ht="38.25" outlineLevel="1">
      <c r="A62" s="20">
        <f t="shared" si="4"/>
        <v>3</v>
      </c>
      <c r="B62" s="43" t="str">
        <f t="shared" si="5"/>
        <v>6.3.3</v>
      </c>
      <c r="C62" s="43" t="s">
        <v>317</v>
      </c>
      <c r="D62" s="49" t="s">
        <v>571</v>
      </c>
      <c r="E62" s="49"/>
      <c r="F62" s="43"/>
    </row>
    <row r="63" spans="1:6" ht="63.75" outlineLevel="1">
      <c r="A63" s="123">
        <f t="shared" si="4"/>
        <v>4</v>
      </c>
      <c r="B63" s="18" t="str">
        <f t="shared" si="5"/>
        <v>6.3.4</v>
      </c>
      <c r="C63" s="18" t="s">
        <v>318</v>
      </c>
      <c r="D63" s="97" t="s">
        <v>571</v>
      </c>
      <c r="E63" s="97"/>
      <c r="F63" s="18"/>
    </row>
    <row r="64" spans="1:6" outlineLevel="1">
      <c r="A64" s="123">
        <f t="shared" si="4"/>
        <v>5</v>
      </c>
      <c r="B64" s="18" t="str">
        <f t="shared" si="5"/>
        <v>6.3.5</v>
      </c>
      <c r="C64" s="18" t="s">
        <v>319</v>
      </c>
      <c r="D64" s="56" t="s">
        <v>571</v>
      </c>
      <c r="E64" s="56"/>
      <c r="F64" s="18"/>
    </row>
    <row r="65" spans="1:6" outlineLevel="1">
      <c r="A65" s="123">
        <f t="shared" si="4"/>
        <v>6</v>
      </c>
      <c r="B65" s="18" t="str">
        <f t="shared" si="5"/>
        <v>6.3.6</v>
      </c>
      <c r="C65" s="18" t="s">
        <v>320</v>
      </c>
      <c r="D65" s="56" t="s">
        <v>571</v>
      </c>
      <c r="E65" s="56"/>
      <c r="F65" s="18"/>
    </row>
    <row r="66" spans="1:6" outlineLevel="1">
      <c r="A66" s="123">
        <f t="shared" si="4"/>
        <v>7</v>
      </c>
      <c r="B66" s="18" t="str">
        <f t="shared" si="5"/>
        <v>6.3.7</v>
      </c>
      <c r="C66" s="18" t="s">
        <v>321</v>
      </c>
      <c r="D66" s="56" t="s">
        <v>571</v>
      </c>
      <c r="E66" s="56"/>
      <c r="F66" s="18"/>
    </row>
    <row r="67" spans="1:6" outlineLevel="1">
      <c r="A67" s="123">
        <v>8</v>
      </c>
      <c r="B67" s="18" t="str">
        <f>CONCATENATE($B$59,".",A67)</f>
        <v>6.3.8</v>
      </c>
      <c r="C67" s="18" t="s">
        <v>629</v>
      </c>
      <c r="D67" s="56" t="s">
        <v>571</v>
      </c>
      <c r="E67" s="56"/>
      <c r="F67" s="18"/>
    </row>
    <row r="68" spans="1:6" outlineLevel="1">
      <c r="A68" s="123">
        <v>9</v>
      </c>
      <c r="B68" s="18" t="str">
        <f>CONCATENATE($B$59,".",A68)</f>
        <v>6.3.9</v>
      </c>
      <c r="C68" s="18" t="s">
        <v>630</v>
      </c>
      <c r="D68" s="56" t="s">
        <v>571</v>
      </c>
      <c r="E68" s="56"/>
      <c r="F68" s="18"/>
    </row>
    <row r="69" spans="1:6">
      <c r="A69" s="123"/>
      <c r="B69" s="124"/>
      <c r="C69" s="125"/>
      <c r="D69" s="126"/>
      <c r="E69" s="126"/>
      <c r="F69" s="124"/>
    </row>
    <row r="70" spans="1:6">
      <c r="A70" s="123"/>
      <c r="B70" s="124"/>
      <c r="C70" s="125"/>
      <c r="D70" s="126"/>
      <c r="E70" s="126"/>
      <c r="F70" s="124"/>
    </row>
    <row r="71" spans="1:6">
      <c r="A71" s="123"/>
      <c r="B71" s="124"/>
      <c r="C71" s="125"/>
      <c r="D71" s="126"/>
      <c r="E71" s="126"/>
      <c r="F71" s="124"/>
    </row>
  </sheetData>
  <autoFilter ref="A1:F68"/>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482"/>
  <sheetViews>
    <sheetView workbookViewId="0">
      <pane xSplit="3" ySplit="2" topLeftCell="D157" activePane="bottomRight" state="frozen"/>
      <selection pane="topRight" activeCell="D1" sqref="D1"/>
      <selection pane="bottomLeft" activeCell="A3" sqref="A3"/>
      <selection pane="bottomRight" activeCell="B175" sqref="B175"/>
    </sheetView>
  </sheetViews>
  <sheetFormatPr defaultRowHeight="15"/>
  <cols>
    <col min="1" max="1" width="9.140625" style="239" customWidth="1"/>
    <col min="2" max="2" width="140.140625" style="239" customWidth="1"/>
    <col min="3" max="3" width="9.140625" style="239"/>
    <col min="4" max="4" width="13.5703125" style="239" customWidth="1"/>
    <col min="5" max="5" width="35.7109375" style="239" customWidth="1"/>
    <col min="6" max="16384" width="9.140625" style="239"/>
  </cols>
  <sheetData>
    <row r="1" spans="1:5" ht="25.5">
      <c r="A1" s="238" t="s">
        <v>577</v>
      </c>
      <c r="B1" s="238" t="s">
        <v>549</v>
      </c>
      <c r="C1" s="149" t="s">
        <v>561</v>
      </c>
      <c r="D1" s="149" t="s">
        <v>855</v>
      </c>
      <c r="E1" s="238" t="s">
        <v>330</v>
      </c>
    </row>
    <row r="2" spans="1:5">
      <c r="A2" s="135">
        <v>1</v>
      </c>
      <c r="B2" s="135">
        <v>2</v>
      </c>
      <c r="C2" s="135">
        <v>3</v>
      </c>
      <c r="D2" s="240">
        <v>4</v>
      </c>
      <c r="E2" s="135">
        <v>5</v>
      </c>
    </row>
    <row r="3" spans="1:5">
      <c r="A3" s="241" t="s">
        <v>261</v>
      </c>
      <c r="B3" s="241" t="s">
        <v>326</v>
      </c>
      <c r="C3" s="148"/>
      <c r="D3" s="148"/>
      <c r="E3" s="242"/>
    </row>
    <row r="4" spans="1:5">
      <c r="A4" s="243" t="s">
        <v>1359</v>
      </c>
      <c r="B4" s="244" t="s">
        <v>1360</v>
      </c>
      <c r="C4" s="245"/>
      <c r="D4" s="245"/>
      <c r="E4" s="245"/>
    </row>
    <row r="5" spans="1:5">
      <c r="A5" s="246" t="s">
        <v>1361</v>
      </c>
      <c r="B5" s="247" t="s">
        <v>1362</v>
      </c>
      <c r="C5" s="248"/>
      <c r="D5" s="248"/>
      <c r="E5" s="248"/>
    </row>
    <row r="6" spans="1:5">
      <c r="A6" s="246" t="s">
        <v>1363</v>
      </c>
      <c r="B6" s="249" t="s">
        <v>1364</v>
      </c>
      <c r="C6" s="248"/>
      <c r="D6" s="248"/>
      <c r="E6" s="248"/>
    </row>
    <row r="7" spans="1:5">
      <c r="A7" s="246" t="s">
        <v>1365</v>
      </c>
      <c r="B7" s="249" t="s">
        <v>1366</v>
      </c>
      <c r="C7" s="248"/>
      <c r="D7" s="248"/>
      <c r="E7" s="248"/>
    </row>
    <row r="8" spans="1:5">
      <c r="A8" s="246" t="s">
        <v>1367</v>
      </c>
      <c r="B8" s="249" t="s">
        <v>1368</v>
      </c>
      <c r="C8" s="248"/>
      <c r="D8" s="248"/>
      <c r="E8" s="248"/>
    </row>
    <row r="9" spans="1:5">
      <c r="A9" s="246" t="s">
        <v>1369</v>
      </c>
      <c r="B9" s="249" t="s">
        <v>1370</v>
      </c>
      <c r="C9" s="248"/>
      <c r="D9" s="248"/>
      <c r="E9" s="248"/>
    </row>
    <row r="10" spans="1:5">
      <c r="A10" s="246" t="s">
        <v>1371</v>
      </c>
      <c r="B10" s="249" t="s">
        <v>1372</v>
      </c>
      <c r="C10" s="248"/>
      <c r="D10" s="248"/>
      <c r="E10" s="248"/>
    </row>
    <row r="11" spans="1:5">
      <c r="A11" s="246" t="s">
        <v>1373</v>
      </c>
      <c r="B11" s="247" t="s">
        <v>1374</v>
      </c>
      <c r="C11" s="248"/>
      <c r="D11" s="248"/>
      <c r="E11" s="248"/>
    </row>
    <row r="12" spans="1:5">
      <c r="A12" s="246" t="s">
        <v>1375</v>
      </c>
      <c r="B12" s="249" t="s">
        <v>1376</v>
      </c>
      <c r="C12" s="248"/>
      <c r="D12" s="248"/>
      <c r="E12" s="248"/>
    </row>
    <row r="13" spans="1:5">
      <c r="A13" s="246" t="s">
        <v>1377</v>
      </c>
      <c r="B13" s="249" t="s">
        <v>1378</v>
      </c>
      <c r="C13" s="248"/>
      <c r="D13" s="248"/>
      <c r="E13" s="248"/>
    </row>
    <row r="14" spans="1:5">
      <c r="A14" s="246" t="s">
        <v>1379</v>
      </c>
      <c r="B14" s="249" t="s">
        <v>1380</v>
      </c>
      <c r="C14" s="248"/>
      <c r="D14" s="248"/>
      <c r="E14" s="248"/>
    </row>
    <row r="15" spans="1:5">
      <c r="A15" s="246" t="s">
        <v>1381</v>
      </c>
      <c r="B15" s="249" t="s">
        <v>1382</v>
      </c>
      <c r="C15" s="248"/>
      <c r="D15" s="248"/>
      <c r="E15" s="248"/>
    </row>
    <row r="16" spans="1:5">
      <c r="A16" s="246" t="s">
        <v>1383</v>
      </c>
      <c r="B16" s="249" t="s">
        <v>1384</v>
      </c>
      <c r="C16" s="248"/>
      <c r="D16" s="248"/>
      <c r="E16" s="248"/>
    </row>
    <row r="17" spans="1:5">
      <c r="A17" s="246" t="s">
        <v>1385</v>
      </c>
      <c r="B17" s="249" t="s">
        <v>1386</v>
      </c>
      <c r="C17" s="248"/>
      <c r="D17" s="248"/>
      <c r="E17" s="248"/>
    </row>
    <row r="18" spans="1:5">
      <c r="A18" s="246" t="s">
        <v>1387</v>
      </c>
      <c r="B18" s="249" t="s">
        <v>1388</v>
      </c>
      <c r="C18" s="248"/>
      <c r="D18" s="248"/>
      <c r="E18" s="248"/>
    </row>
    <row r="19" spans="1:5">
      <c r="A19" s="246" t="s">
        <v>1389</v>
      </c>
      <c r="B19" s="249" t="s">
        <v>1390</v>
      </c>
      <c r="C19" s="248"/>
      <c r="D19" s="248"/>
      <c r="E19" s="248"/>
    </row>
    <row r="20" spans="1:5">
      <c r="A20" s="246" t="s">
        <v>1391</v>
      </c>
      <c r="B20" s="249" t="s">
        <v>1392</v>
      </c>
      <c r="C20" s="248"/>
      <c r="D20" s="248"/>
      <c r="E20" s="248"/>
    </row>
    <row r="21" spans="1:5">
      <c r="A21" s="246" t="s">
        <v>1393</v>
      </c>
      <c r="B21" s="249" t="s">
        <v>1394</v>
      </c>
      <c r="C21" s="248"/>
      <c r="D21" s="248"/>
      <c r="E21" s="248"/>
    </row>
    <row r="22" spans="1:5" ht="25.5">
      <c r="A22" s="246" t="s">
        <v>1395</v>
      </c>
      <c r="B22" s="249" t="s">
        <v>1396</v>
      </c>
      <c r="C22" s="248"/>
      <c r="D22" s="248"/>
      <c r="E22" s="248"/>
    </row>
    <row r="23" spans="1:5">
      <c r="A23" s="246" t="s">
        <v>1397</v>
      </c>
      <c r="B23" s="249" t="s">
        <v>1398</v>
      </c>
      <c r="C23" s="248"/>
      <c r="D23" s="248"/>
      <c r="E23" s="248"/>
    </row>
    <row r="24" spans="1:5">
      <c r="A24" s="246" t="s">
        <v>1399</v>
      </c>
      <c r="B24" s="249" t="s">
        <v>1400</v>
      </c>
      <c r="C24" s="248"/>
      <c r="D24" s="248"/>
      <c r="E24" s="248"/>
    </row>
    <row r="25" spans="1:5">
      <c r="A25" s="246" t="s">
        <v>1401</v>
      </c>
      <c r="B25" s="249" t="s">
        <v>1402</v>
      </c>
      <c r="C25" s="248"/>
      <c r="D25" s="248"/>
      <c r="E25" s="248"/>
    </row>
    <row r="26" spans="1:5">
      <c r="A26" s="246" t="s">
        <v>1403</v>
      </c>
      <c r="B26" s="249" t="s">
        <v>1404</v>
      </c>
      <c r="C26" s="248"/>
      <c r="D26" s="248"/>
      <c r="E26" s="248"/>
    </row>
    <row r="27" spans="1:5">
      <c r="A27" s="246" t="s">
        <v>1405</v>
      </c>
      <c r="B27" s="249" t="s">
        <v>1406</v>
      </c>
      <c r="C27" s="248"/>
      <c r="D27" s="248"/>
      <c r="E27" s="248"/>
    </row>
    <row r="28" spans="1:5">
      <c r="A28" s="246" t="s">
        <v>1407</v>
      </c>
      <c r="B28" s="249" t="s">
        <v>1408</v>
      </c>
      <c r="C28" s="248"/>
      <c r="D28" s="248"/>
      <c r="E28" s="248"/>
    </row>
    <row r="29" spans="1:5">
      <c r="A29" s="246" t="s">
        <v>1409</v>
      </c>
      <c r="B29" s="249" t="s">
        <v>1410</v>
      </c>
      <c r="C29" s="248"/>
      <c r="D29" s="248"/>
      <c r="E29" s="248"/>
    </row>
    <row r="30" spans="1:5">
      <c r="A30" s="246" t="s">
        <v>1411</v>
      </c>
      <c r="B30" s="252" t="s">
        <v>1412</v>
      </c>
      <c r="C30" s="248"/>
      <c r="D30" s="248"/>
      <c r="E30" s="248"/>
    </row>
    <row r="31" spans="1:5">
      <c r="A31" s="246" t="s">
        <v>1413</v>
      </c>
      <c r="B31" s="249" t="s">
        <v>1414</v>
      </c>
      <c r="C31" s="248"/>
      <c r="D31" s="248"/>
      <c r="E31" s="248"/>
    </row>
    <row r="32" spans="1:5">
      <c r="A32" s="246" t="s">
        <v>1415</v>
      </c>
      <c r="B32" s="249" t="s">
        <v>1416</v>
      </c>
      <c r="C32" s="248"/>
      <c r="D32" s="248"/>
      <c r="E32" s="248"/>
    </row>
    <row r="33" spans="1:5">
      <c r="A33" s="246" t="s">
        <v>1417</v>
      </c>
      <c r="B33" s="249" t="s">
        <v>1418</v>
      </c>
      <c r="C33" s="248"/>
      <c r="D33" s="248"/>
      <c r="E33" s="248"/>
    </row>
    <row r="34" spans="1:5">
      <c r="A34" s="246" t="s">
        <v>1419</v>
      </c>
      <c r="B34" s="249" t="s">
        <v>1420</v>
      </c>
      <c r="C34" s="248"/>
      <c r="D34" s="248"/>
      <c r="E34" s="248"/>
    </row>
    <row r="35" spans="1:5">
      <c r="A35" s="246" t="s">
        <v>1421</v>
      </c>
      <c r="B35" s="249" t="s">
        <v>1422</v>
      </c>
      <c r="C35" s="248"/>
      <c r="D35" s="248"/>
      <c r="E35" s="248"/>
    </row>
    <row r="36" spans="1:5">
      <c r="A36" s="246" t="s">
        <v>1423</v>
      </c>
      <c r="B36" s="249" t="s">
        <v>1424</v>
      </c>
      <c r="C36" s="248"/>
      <c r="D36" s="248"/>
      <c r="E36" s="248"/>
    </row>
    <row r="37" spans="1:5">
      <c r="A37" s="246" t="s">
        <v>1425</v>
      </c>
      <c r="B37" s="253" t="s">
        <v>2311</v>
      </c>
      <c r="C37" s="248"/>
      <c r="D37" s="248"/>
      <c r="E37" s="248"/>
    </row>
    <row r="38" spans="1:5">
      <c r="A38" s="246" t="s">
        <v>1426</v>
      </c>
      <c r="B38" s="249" t="s">
        <v>1427</v>
      </c>
      <c r="C38" s="248"/>
      <c r="D38" s="248"/>
      <c r="E38" s="248"/>
    </row>
    <row r="39" spans="1:5">
      <c r="A39" s="246" t="s">
        <v>1428</v>
      </c>
      <c r="B39" s="249" t="s">
        <v>1429</v>
      </c>
      <c r="C39" s="248"/>
      <c r="D39" s="248"/>
      <c r="E39" s="248"/>
    </row>
    <row r="40" spans="1:5">
      <c r="A40" s="246" t="s">
        <v>1430</v>
      </c>
      <c r="B40" s="249" t="s">
        <v>1431</v>
      </c>
      <c r="C40" s="248"/>
      <c r="D40" s="248"/>
      <c r="E40" s="248"/>
    </row>
    <row r="41" spans="1:5">
      <c r="A41" s="246" t="s">
        <v>1432</v>
      </c>
      <c r="B41" s="247" t="s">
        <v>1433</v>
      </c>
      <c r="C41" s="248"/>
      <c r="D41" s="248"/>
      <c r="E41" s="248"/>
    </row>
    <row r="42" spans="1:5">
      <c r="A42" s="246" t="s">
        <v>1434</v>
      </c>
      <c r="B42" s="249" t="s">
        <v>1435</v>
      </c>
      <c r="C42" s="248"/>
      <c r="D42" s="248"/>
      <c r="E42" s="248"/>
    </row>
    <row r="43" spans="1:5">
      <c r="A43" s="246" t="s">
        <v>1436</v>
      </c>
      <c r="B43" s="249" t="s">
        <v>1437</v>
      </c>
      <c r="C43" s="248"/>
      <c r="D43" s="248"/>
      <c r="E43" s="248"/>
    </row>
    <row r="44" spans="1:5">
      <c r="A44" s="246" t="s">
        <v>1438</v>
      </c>
      <c r="B44" s="249" t="s">
        <v>1439</v>
      </c>
      <c r="C44" s="248"/>
      <c r="D44" s="248"/>
      <c r="E44" s="248"/>
    </row>
    <row r="45" spans="1:5">
      <c r="A45" s="246" t="s">
        <v>1440</v>
      </c>
      <c r="B45" s="249" t="s">
        <v>1441</v>
      </c>
      <c r="C45" s="248"/>
      <c r="D45" s="248"/>
      <c r="E45" s="248"/>
    </row>
    <row r="46" spans="1:5">
      <c r="A46" s="246" t="s">
        <v>1442</v>
      </c>
      <c r="B46" s="249" t="s">
        <v>1443</v>
      </c>
      <c r="C46" s="248"/>
      <c r="D46" s="248"/>
      <c r="E46" s="248"/>
    </row>
    <row r="47" spans="1:5">
      <c r="A47" s="246" t="s">
        <v>1444</v>
      </c>
      <c r="B47" s="249" t="s">
        <v>1445</v>
      </c>
      <c r="C47" s="248"/>
      <c r="D47" s="248"/>
      <c r="E47" s="248"/>
    </row>
    <row r="48" spans="1:5">
      <c r="A48" s="246" t="s">
        <v>1446</v>
      </c>
      <c r="B48" s="249" t="s">
        <v>1447</v>
      </c>
      <c r="C48" s="248"/>
      <c r="D48" s="248"/>
      <c r="E48" s="248"/>
    </row>
    <row r="49" spans="1:5">
      <c r="A49" s="246" t="s">
        <v>1448</v>
      </c>
      <c r="B49" s="249" t="s">
        <v>1449</v>
      </c>
      <c r="C49" s="248"/>
      <c r="D49" s="248"/>
      <c r="E49" s="248"/>
    </row>
    <row r="50" spans="1:5">
      <c r="A50" s="246" t="s">
        <v>1450</v>
      </c>
      <c r="B50" s="249" t="s">
        <v>1451</v>
      </c>
      <c r="C50" s="248"/>
      <c r="D50" s="248"/>
      <c r="E50" s="248"/>
    </row>
    <row r="51" spans="1:5">
      <c r="A51" s="246" t="s">
        <v>1452</v>
      </c>
      <c r="B51" s="249" t="s">
        <v>1453</v>
      </c>
      <c r="C51" s="248"/>
      <c r="D51" s="248"/>
      <c r="E51" s="248"/>
    </row>
    <row r="52" spans="1:5">
      <c r="A52" s="246" t="s">
        <v>1454</v>
      </c>
      <c r="B52" s="247" t="s">
        <v>1455</v>
      </c>
      <c r="C52" s="248"/>
      <c r="D52" s="248"/>
      <c r="E52" s="248"/>
    </row>
    <row r="53" spans="1:5">
      <c r="A53" s="246" t="s">
        <v>1456</v>
      </c>
      <c r="B53" s="249" t="s">
        <v>1457</v>
      </c>
      <c r="C53" s="248"/>
      <c r="D53" s="248"/>
      <c r="E53" s="248"/>
    </row>
    <row r="54" spans="1:5">
      <c r="A54" s="246" t="s">
        <v>1458</v>
      </c>
      <c r="B54" s="249" t="s">
        <v>1459</v>
      </c>
      <c r="C54" s="248"/>
      <c r="D54" s="248"/>
      <c r="E54" s="248"/>
    </row>
    <row r="55" spans="1:5">
      <c r="A55" s="246" t="s">
        <v>1460</v>
      </c>
      <c r="B55" s="249" t="s">
        <v>1461</v>
      </c>
      <c r="C55" s="248"/>
      <c r="D55" s="248"/>
      <c r="E55" s="248"/>
    </row>
    <row r="56" spans="1:5">
      <c r="A56" s="246" t="s">
        <v>1462</v>
      </c>
      <c r="B56" s="249" t="s">
        <v>1463</v>
      </c>
      <c r="C56" s="248"/>
      <c r="D56" s="248"/>
      <c r="E56" s="248"/>
    </row>
    <row r="57" spans="1:5">
      <c r="A57" s="246" t="s">
        <v>1464</v>
      </c>
      <c r="B57" s="249" t="s">
        <v>1465</v>
      </c>
      <c r="C57" s="248"/>
      <c r="D57" s="248"/>
      <c r="E57" s="248"/>
    </row>
    <row r="58" spans="1:5">
      <c r="A58" s="246" t="s">
        <v>1466</v>
      </c>
      <c r="B58" s="249" t="s">
        <v>1467</v>
      </c>
      <c r="C58" s="248"/>
      <c r="D58" s="248"/>
      <c r="E58" s="248"/>
    </row>
    <row r="59" spans="1:5">
      <c r="A59" s="246" t="s">
        <v>1468</v>
      </c>
      <c r="B59" s="249" t="s">
        <v>1469</v>
      </c>
      <c r="C59" s="248"/>
      <c r="D59" s="248"/>
      <c r="E59" s="248"/>
    </row>
    <row r="60" spans="1:5">
      <c r="A60" s="246" t="s">
        <v>1470</v>
      </c>
      <c r="B60" s="249" t="s">
        <v>1471</v>
      </c>
      <c r="C60" s="248"/>
      <c r="D60" s="248"/>
      <c r="E60" s="248"/>
    </row>
    <row r="61" spans="1:5">
      <c r="A61" s="246" t="s">
        <v>1472</v>
      </c>
      <c r="B61" s="249" t="s">
        <v>1473</v>
      </c>
      <c r="C61" s="248"/>
      <c r="D61" s="248"/>
      <c r="E61" s="248"/>
    </row>
    <row r="62" spans="1:5">
      <c r="A62" s="246" t="s">
        <v>1474</v>
      </c>
      <c r="B62" s="249" t="s">
        <v>1475</v>
      </c>
      <c r="C62" s="248"/>
      <c r="D62" s="248"/>
      <c r="E62" s="248"/>
    </row>
    <row r="63" spans="1:5">
      <c r="A63" s="246" t="s">
        <v>1476</v>
      </c>
      <c r="B63" s="247" t="s">
        <v>1477</v>
      </c>
      <c r="C63" s="248"/>
      <c r="D63" s="248"/>
      <c r="E63" s="248"/>
    </row>
    <row r="64" spans="1:5">
      <c r="A64" s="246" t="s">
        <v>1478</v>
      </c>
      <c r="B64" s="249" t="s">
        <v>1479</v>
      </c>
      <c r="C64" s="248"/>
      <c r="D64" s="248"/>
      <c r="E64" s="248"/>
    </row>
    <row r="65" spans="1:5">
      <c r="A65" s="246" t="s">
        <v>1480</v>
      </c>
      <c r="B65" s="249" t="s">
        <v>1481</v>
      </c>
      <c r="C65" s="248"/>
      <c r="D65" s="248"/>
      <c r="E65" s="248"/>
    </row>
    <row r="66" spans="1:5">
      <c r="A66" s="246" t="s">
        <v>1482</v>
      </c>
      <c r="B66" s="249" t="s">
        <v>1483</v>
      </c>
      <c r="C66" s="248"/>
      <c r="D66" s="248"/>
      <c r="E66" s="248"/>
    </row>
    <row r="67" spans="1:5">
      <c r="A67" s="246" t="s">
        <v>1484</v>
      </c>
      <c r="B67" s="249" t="s">
        <v>1485</v>
      </c>
      <c r="C67" s="248"/>
      <c r="D67" s="248"/>
      <c r="E67" s="248"/>
    </row>
    <row r="68" spans="1:5">
      <c r="A68" s="246" t="s">
        <v>1486</v>
      </c>
      <c r="B68" s="247" t="s">
        <v>1487</v>
      </c>
      <c r="C68" s="248"/>
      <c r="D68" s="248"/>
      <c r="E68" s="248"/>
    </row>
    <row r="69" spans="1:5">
      <c r="A69" s="246" t="s">
        <v>1488</v>
      </c>
      <c r="B69" s="249" t="s">
        <v>1489</v>
      </c>
      <c r="C69" s="248"/>
      <c r="D69" s="248"/>
      <c r="E69" s="248"/>
    </row>
    <row r="70" spans="1:5">
      <c r="A70" s="246" t="s">
        <v>1490</v>
      </c>
      <c r="B70" s="249" t="s">
        <v>1491</v>
      </c>
      <c r="C70" s="248"/>
      <c r="D70" s="248"/>
      <c r="E70" s="248"/>
    </row>
    <row r="71" spans="1:5">
      <c r="A71" s="246" t="s">
        <v>1492</v>
      </c>
      <c r="B71" s="249" t="s">
        <v>1493</v>
      </c>
      <c r="C71" s="248"/>
      <c r="D71" s="248"/>
      <c r="E71" s="248"/>
    </row>
    <row r="72" spans="1:5">
      <c r="A72" s="246" t="s">
        <v>1494</v>
      </c>
      <c r="B72" s="249" t="s">
        <v>1495</v>
      </c>
      <c r="C72" s="248"/>
      <c r="D72" s="248"/>
      <c r="E72" s="248"/>
    </row>
    <row r="73" spans="1:5">
      <c r="A73" s="246" t="s">
        <v>1496</v>
      </c>
      <c r="B73" s="249" t="s">
        <v>1497</v>
      </c>
      <c r="C73" s="248"/>
      <c r="D73" s="248"/>
      <c r="E73" s="248"/>
    </row>
    <row r="74" spans="1:5">
      <c r="A74" s="246" t="s">
        <v>1498</v>
      </c>
      <c r="B74" s="247" t="s">
        <v>1499</v>
      </c>
      <c r="C74" s="248"/>
      <c r="D74" s="248"/>
      <c r="E74" s="248"/>
    </row>
    <row r="75" spans="1:5">
      <c r="A75" s="246" t="s">
        <v>1500</v>
      </c>
      <c r="B75" s="249" t="s">
        <v>1501</v>
      </c>
      <c r="C75" s="248"/>
      <c r="D75" s="248"/>
      <c r="E75" s="248"/>
    </row>
    <row r="76" spans="1:5">
      <c r="A76" s="246" t="s">
        <v>1502</v>
      </c>
      <c r="B76" s="249" t="s">
        <v>1503</v>
      </c>
      <c r="C76" s="248"/>
      <c r="D76" s="248"/>
      <c r="E76" s="248"/>
    </row>
    <row r="77" spans="1:5">
      <c r="A77" s="246" t="s">
        <v>1504</v>
      </c>
      <c r="B77" s="249" t="s">
        <v>1505</v>
      </c>
      <c r="C77" s="248"/>
      <c r="D77" s="248"/>
      <c r="E77" s="248"/>
    </row>
    <row r="78" spans="1:5">
      <c r="A78" s="246" t="s">
        <v>1506</v>
      </c>
      <c r="B78" s="249" t="s">
        <v>1507</v>
      </c>
      <c r="C78" s="248"/>
      <c r="D78" s="248"/>
      <c r="E78" s="248"/>
    </row>
    <row r="79" spans="1:5">
      <c r="A79" s="246" t="s">
        <v>1508</v>
      </c>
      <c r="B79" s="247" t="s">
        <v>1509</v>
      </c>
      <c r="C79" s="248"/>
      <c r="D79" s="248"/>
      <c r="E79" s="248"/>
    </row>
    <row r="80" spans="1:5">
      <c r="A80" s="246" t="s">
        <v>1510</v>
      </c>
      <c r="B80" s="249" t="s">
        <v>1511</v>
      </c>
      <c r="C80" s="248"/>
      <c r="D80" s="248"/>
      <c r="E80" s="248"/>
    </row>
    <row r="81" spans="1:5">
      <c r="A81" s="246" t="s">
        <v>1512</v>
      </c>
      <c r="B81" s="249" t="s">
        <v>1513</v>
      </c>
      <c r="C81" s="248"/>
      <c r="D81" s="248"/>
      <c r="E81" s="248"/>
    </row>
    <row r="82" spans="1:5">
      <c r="A82" s="246" t="s">
        <v>1514</v>
      </c>
      <c r="B82" s="249" t="s">
        <v>1515</v>
      </c>
      <c r="C82" s="248"/>
      <c r="D82" s="248"/>
      <c r="E82" s="248"/>
    </row>
    <row r="83" spans="1:5">
      <c r="A83" s="246" t="s">
        <v>1516</v>
      </c>
      <c r="B83" s="249" t="s">
        <v>1517</v>
      </c>
      <c r="C83" s="248"/>
      <c r="D83" s="248"/>
      <c r="E83" s="248"/>
    </row>
    <row r="84" spans="1:5" ht="25.5">
      <c r="A84" s="246" t="s">
        <v>1518</v>
      </c>
      <c r="B84" s="249" t="s">
        <v>1519</v>
      </c>
      <c r="C84" s="248"/>
      <c r="D84" s="248"/>
      <c r="E84" s="248"/>
    </row>
    <row r="85" spans="1:5">
      <c r="A85" s="246" t="s">
        <v>1520</v>
      </c>
      <c r="B85" s="249" t="s">
        <v>1521</v>
      </c>
      <c r="C85" s="248"/>
      <c r="D85" s="248"/>
      <c r="E85" s="248"/>
    </row>
    <row r="86" spans="1:5">
      <c r="A86" s="243" t="s">
        <v>1522</v>
      </c>
      <c r="B86" s="244" t="s">
        <v>1523</v>
      </c>
      <c r="C86" s="245"/>
      <c r="D86" s="245"/>
      <c r="E86" s="245"/>
    </row>
    <row r="87" spans="1:5">
      <c r="A87" s="246" t="s">
        <v>1524</v>
      </c>
      <c r="B87" s="247" t="s">
        <v>1525</v>
      </c>
      <c r="C87" s="248"/>
      <c r="D87" s="248"/>
      <c r="E87" s="248"/>
    </row>
    <row r="88" spans="1:5">
      <c r="A88" s="246" t="s">
        <v>1526</v>
      </c>
      <c r="B88" s="249" t="s">
        <v>1527</v>
      </c>
      <c r="C88" s="248"/>
      <c r="D88" s="248"/>
      <c r="E88" s="248"/>
    </row>
    <row r="89" spans="1:5">
      <c r="A89" s="246" t="s">
        <v>1528</v>
      </c>
      <c r="B89" s="249" t="s">
        <v>1529</v>
      </c>
      <c r="C89" s="248"/>
      <c r="D89" s="248"/>
      <c r="E89" s="248"/>
    </row>
    <row r="90" spans="1:5">
      <c r="A90" s="246" t="s">
        <v>1530</v>
      </c>
      <c r="B90" s="249" t="s">
        <v>1531</v>
      </c>
      <c r="C90" s="248"/>
      <c r="D90" s="248"/>
      <c r="E90" s="248"/>
    </row>
    <row r="91" spans="1:5">
      <c r="A91" s="246" t="s">
        <v>1532</v>
      </c>
      <c r="B91" s="249" t="s">
        <v>1533</v>
      </c>
      <c r="C91" s="248"/>
      <c r="D91" s="248"/>
      <c r="E91" s="248"/>
    </row>
    <row r="92" spans="1:5">
      <c r="A92" s="246" t="s">
        <v>1534</v>
      </c>
      <c r="B92" s="249" t="s">
        <v>1535</v>
      </c>
      <c r="C92" s="248"/>
      <c r="D92" s="248"/>
      <c r="E92" s="248"/>
    </row>
    <row r="93" spans="1:5">
      <c r="A93" s="246" t="s">
        <v>1536</v>
      </c>
      <c r="B93" s="249" t="s">
        <v>1537</v>
      </c>
      <c r="C93" s="248"/>
      <c r="D93" s="248"/>
      <c r="E93" s="248"/>
    </row>
    <row r="94" spans="1:5">
      <c r="A94" s="246" t="s">
        <v>1538</v>
      </c>
      <c r="B94" s="249" t="s">
        <v>1539</v>
      </c>
      <c r="C94" s="248"/>
      <c r="D94" s="248"/>
      <c r="E94" s="248"/>
    </row>
    <row r="95" spans="1:5">
      <c r="A95" s="246" t="s">
        <v>1540</v>
      </c>
      <c r="B95" s="247" t="s">
        <v>1541</v>
      </c>
      <c r="C95" s="248"/>
      <c r="D95" s="248"/>
      <c r="E95" s="248"/>
    </row>
    <row r="96" spans="1:5">
      <c r="A96" s="246" t="s">
        <v>1542</v>
      </c>
      <c r="B96" s="249" t="s">
        <v>1543</v>
      </c>
      <c r="C96" s="248"/>
      <c r="D96" s="248"/>
      <c r="E96" s="248"/>
    </row>
    <row r="97" spans="1:5">
      <c r="A97" s="246" t="s">
        <v>1544</v>
      </c>
      <c r="B97" s="249" t="s">
        <v>1545</v>
      </c>
      <c r="C97" s="248"/>
      <c r="D97" s="248"/>
      <c r="E97" s="248"/>
    </row>
    <row r="98" spans="1:5">
      <c r="A98" s="246" t="s">
        <v>1546</v>
      </c>
      <c r="B98" s="249" t="s">
        <v>1547</v>
      </c>
      <c r="C98" s="248"/>
      <c r="D98" s="248"/>
      <c r="E98" s="248"/>
    </row>
    <row r="99" spans="1:5">
      <c r="A99" s="246" t="s">
        <v>1548</v>
      </c>
      <c r="B99" s="249" t="s">
        <v>1549</v>
      </c>
      <c r="C99" s="248"/>
      <c r="D99" s="248"/>
      <c r="E99" s="248"/>
    </row>
    <row r="100" spans="1:5">
      <c r="A100" s="246" t="s">
        <v>1550</v>
      </c>
      <c r="B100" s="249" t="s">
        <v>1551</v>
      </c>
      <c r="C100" s="248"/>
      <c r="D100" s="248"/>
      <c r="E100" s="248"/>
    </row>
    <row r="101" spans="1:5">
      <c r="A101" s="246" t="s">
        <v>1552</v>
      </c>
      <c r="B101" s="247" t="s">
        <v>1553</v>
      </c>
      <c r="C101" s="248"/>
      <c r="D101" s="248"/>
      <c r="E101" s="248"/>
    </row>
    <row r="102" spans="1:5">
      <c r="A102" s="246" t="s">
        <v>1554</v>
      </c>
      <c r="B102" s="249" t="s">
        <v>1555</v>
      </c>
      <c r="C102" s="248"/>
      <c r="D102" s="248"/>
      <c r="E102" s="248"/>
    </row>
    <row r="103" spans="1:5">
      <c r="A103" s="246" t="s">
        <v>1556</v>
      </c>
      <c r="B103" s="249" t="s">
        <v>1557</v>
      </c>
      <c r="C103" s="248"/>
      <c r="D103" s="248"/>
      <c r="E103" s="248"/>
    </row>
    <row r="104" spans="1:5">
      <c r="A104" s="246" t="s">
        <v>1558</v>
      </c>
      <c r="B104" s="249" t="s">
        <v>1559</v>
      </c>
      <c r="C104" s="248"/>
      <c r="D104" s="248"/>
      <c r="E104" s="248"/>
    </row>
    <row r="105" spans="1:5">
      <c r="A105" s="246" t="s">
        <v>1560</v>
      </c>
      <c r="B105" s="249" t="s">
        <v>1561</v>
      </c>
      <c r="C105" s="248"/>
      <c r="D105" s="248"/>
      <c r="E105" s="248"/>
    </row>
    <row r="106" spans="1:5">
      <c r="A106" s="246" t="s">
        <v>1562</v>
      </c>
      <c r="B106" s="247" t="s">
        <v>1563</v>
      </c>
      <c r="C106" s="248"/>
      <c r="D106" s="248"/>
      <c r="E106" s="248"/>
    </row>
    <row r="107" spans="1:5">
      <c r="A107" s="246" t="s">
        <v>1564</v>
      </c>
      <c r="B107" s="249" t="s">
        <v>1565</v>
      </c>
      <c r="C107" s="248"/>
      <c r="D107" s="248"/>
      <c r="E107" s="248"/>
    </row>
    <row r="108" spans="1:5">
      <c r="A108" s="246" t="s">
        <v>1566</v>
      </c>
      <c r="B108" s="249" t="s">
        <v>1567</v>
      </c>
      <c r="C108" s="248"/>
      <c r="D108" s="248"/>
      <c r="E108" s="248"/>
    </row>
    <row r="109" spans="1:5">
      <c r="A109" s="246" t="s">
        <v>1568</v>
      </c>
      <c r="B109" s="249" t="s">
        <v>1569</v>
      </c>
      <c r="C109" s="248"/>
      <c r="D109" s="248"/>
      <c r="E109" s="248"/>
    </row>
    <row r="110" spans="1:5">
      <c r="A110" s="246" t="s">
        <v>1570</v>
      </c>
      <c r="B110" s="247" t="s">
        <v>1571</v>
      </c>
      <c r="C110" s="248"/>
      <c r="D110" s="248"/>
      <c r="E110" s="248"/>
    </row>
    <row r="111" spans="1:5">
      <c r="A111" s="246" t="s">
        <v>1572</v>
      </c>
      <c r="B111" s="249" t="s">
        <v>1573</v>
      </c>
      <c r="C111" s="248"/>
      <c r="D111" s="248"/>
      <c r="E111" s="248"/>
    </row>
    <row r="112" spans="1:5" ht="25.5">
      <c r="A112" s="246" t="s">
        <v>1574</v>
      </c>
      <c r="B112" s="249" t="s">
        <v>1575</v>
      </c>
      <c r="C112" s="248"/>
      <c r="D112" s="248"/>
      <c r="E112" s="248"/>
    </row>
    <row r="113" spans="1:5">
      <c r="A113" s="246" t="s">
        <v>1576</v>
      </c>
      <c r="B113" s="249" t="s">
        <v>1577</v>
      </c>
      <c r="C113" s="248"/>
      <c r="D113" s="248"/>
      <c r="E113" s="248"/>
    </row>
    <row r="114" spans="1:5">
      <c r="A114" s="246" t="s">
        <v>1578</v>
      </c>
      <c r="B114" s="249" t="s">
        <v>1579</v>
      </c>
      <c r="C114" s="248"/>
      <c r="D114" s="248"/>
      <c r="E114" s="248"/>
    </row>
    <row r="115" spans="1:5">
      <c r="A115" s="246" t="s">
        <v>1580</v>
      </c>
      <c r="B115" s="247" t="s">
        <v>1581</v>
      </c>
      <c r="C115" s="248"/>
      <c r="D115" s="248"/>
      <c r="E115" s="248"/>
    </row>
    <row r="116" spans="1:5">
      <c r="A116" s="246" t="s">
        <v>1582</v>
      </c>
      <c r="B116" s="249" t="s">
        <v>1583</v>
      </c>
      <c r="C116" s="248"/>
      <c r="D116" s="248"/>
      <c r="E116" s="248"/>
    </row>
    <row r="117" spans="1:5">
      <c r="A117" s="246" t="s">
        <v>1584</v>
      </c>
      <c r="B117" s="249" t="s">
        <v>1585</v>
      </c>
      <c r="C117" s="248"/>
      <c r="D117" s="248"/>
      <c r="E117" s="248"/>
    </row>
    <row r="118" spans="1:5">
      <c r="A118" s="246" t="s">
        <v>1586</v>
      </c>
      <c r="B118" s="249" t="s">
        <v>1587</v>
      </c>
      <c r="C118" s="248"/>
      <c r="D118" s="248"/>
      <c r="E118" s="248"/>
    </row>
    <row r="119" spans="1:5">
      <c r="A119" s="246" t="s">
        <v>1588</v>
      </c>
      <c r="B119" s="249" t="s">
        <v>1589</v>
      </c>
      <c r="C119" s="248"/>
      <c r="D119" s="248"/>
      <c r="E119" s="248"/>
    </row>
    <row r="120" spans="1:5">
      <c r="A120" s="246" t="s">
        <v>1590</v>
      </c>
      <c r="B120" s="249" t="s">
        <v>1591</v>
      </c>
      <c r="C120" s="248"/>
      <c r="D120" s="248"/>
      <c r="E120" s="248"/>
    </row>
    <row r="121" spans="1:5">
      <c r="A121" s="246" t="s">
        <v>1592</v>
      </c>
      <c r="B121" s="247" t="s">
        <v>1593</v>
      </c>
      <c r="C121" s="248"/>
      <c r="D121" s="248"/>
      <c r="E121" s="248"/>
    </row>
    <row r="122" spans="1:5">
      <c r="A122" s="246" t="s">
        <v>1594</v>
      </c>
      <c r="B122" s="249" t="s">
        <v>1595</v>
      </c>
      <c r="C122" s="248"/>
      <c r="D122" s="248"/>
      <c r="E122" s="248"/>
    </row>
    <row r="123" spans="1:5">
      <c r="A123" s="246" t="s">
        <v>1596</v>
      </c>
      <c r="B123" s="249" t="s">
        <v>1597</v>
      </c>
      <c r="C123" s="248"/>
      <c r="D123" s="248"/>
      <c r="E123" s="248"/>
    </row>
    <row r="124" spans="1:5">
      <c r="A124" s="246" t="s">
        <v>1598</v>
      </c>
      <c r="B124" s="249" t="s">
        <v>1599</v>
      </c>
      <c r="C124" s="248"/>
      <c r="D124" s="248"/>
      <c r="E124" s="248"/>
    </row>
    <row r="125" spans="1:5">
      <c r="A125" s="246" t="s">
        <v>1600</v>
      </c>
      <c r="B125" s="249" t="s">
        <v>1601</v>
      </c>
      <c r="C125" s="248"/>
      <c r="D125" s="248"/>
      <c r="E125" s="248"/>
    </row>
    <row r="126" spans="1:5">
      <c r="A126" s="246" t="s">
        <v>1602</v>
      </c>
      <c r="B126" s="247" t="s">
        <v>1603</v>
      </c>
      <c r="C126" s="248"/>
      <c r="D126" s="248"/>
      <c r="E126" s="248"/>
    </row>
    <row r="127" spans="1:5">
      <c r="A127" s="246" t="s">
        <v>1604</v>
      </c>
      <c r="B127" s="249" t="s">
        <v>1605</v>
      </c>
      <c r="C127" s="248"/>
      <c r="D127" s="248"/>
      <c r="E127" s="248"/>
    </row>
    <row r="128" spans="1:5">
      <c r="A128" s="246" t="s">
        <v>1606</v>
      </c>
      <c r="B128" s="249" t="s">
        <v>1607</v>
      </c>
      <c r="C128" s="248"/>
      <c r="D128" s="248"/>
      <c r="E128" s="248"/>
    </row>
    <row r="129" spans="1:5">
      <c r="A129" s="246" t="s">
        <v>1608</v>
      </c>
      <c r="B129" s="249" t="s">
        <v>1609</v>
      </c>
      <c r="C129" s="248"/>
      <c r="D129" s="248"/>
      <c r="E129" s="248"/>
    </row>
    <row r="130" spans="1:5">
      <c r="A130" s="246" t="s">
        <v>1610</v>
      </c>
      <c r="B130" s="249" t="s">
        <v>1611</v>
      </c>
      <c r="C130" s="248"/>
      <c r="D130" s="248"/>
      <c r="E130" s="248"/>
    </row>
    <row r="131" spans="1:5">
      <c r="A131" s="246" t="s">
        <v>1612</v>
      </c>
      <c r="B131" s="247" t="s">
        <v>1613</v>
      </c>
      <c r="C131" s="248"/>
      <c r="D131" s="248"/>
      <c r="E131" s="248"/>
    </row>
    <row r="132" spans="1:5">
      <c r="A132" s="246" t="s">
        <v>1614</v>
      </c>
      <c r="B132" s="249" t="s">
        <v>1615</v>
      </c>
      <c r="C132" s="248"/>
      <c r="D132" s="248"/>
      <c r="E132" s="248"/>
    </row>
    <row r="133" spans="1:5">
      <c r="A133" s="246" t="s">
        <v>1616</v>
      </c>
      <c r="B133" s="249" t="s">
        <v>1617</v>
      </c>
      <c r="C133" s="248"/>
      <c r="D133" s="248"/>
      <c r="E133" s="248"/>
    </row>
    <row r="134" spans="1:5">
      <c r="A134" s="246" t="s">
        <v>1618</v>
      </c>
      <c r="B134" s="249" t="s">
        <v>1619</v>
      </c>
      <c r="C134" s="248"/>
      <c r="D134" s="248"/>
      <c r="E134" s="248"/>
    </row>
    <row r="135" spans="1:5">
      <c r="A135" s="246" t="s">
        <v>1620</v>
      </c>
      <c r="B135" s="249" t="s">
        <v>1621</v>
      </c>
      <c r="C135" s="248"/>
      <c r="D135" s="248"/>
      <c r="E135" s="248"/>
    </row>
    <row r="136" spans="1:5">
      <c r="A136" s="246" t="s">
        <v>1622</v>
      </c>
      <c r="B136" s="249" t="s">
        <v>1623</v>
      </c>
      <c r="C136" s="248"/>
      <c r="D136" s="248"/>
      <c r="E136" s="248"/>
    </row>
    <row r="137" spans="1:5">
      <c r="A137" s="246" t="s">
        <v>1624</v>
      </c>
      <c r="B137" s="249" t="s">
        <v>1625</v>
      </c>
      <c r="C137" s="248"/>
      <c r="D137" s="248"/>
      <c r="E137" s="248"/>
    </row>
    <row r="138" spans="1:5">
      <c r="A138" s="246" t="s">
        <v>1626</v>
      </c>
      <c r="B138" s="249" t="s">
        <v>1627</v>
      </c>
      <c r="C138" s="248"/>
      <c r="D138" s="248"/>
      <c r="E138" s="248"/>
    </row>
    <row r="139" spans="1:5">
      <c r="A139" s="246" t="s">
        <v>1628</v>
      </c>
      <c r="B139" s="247" t="s">
        <v>1629</v>
      </c>
      <c r="C139" s="248"/>
      <c r="D139" s="248"/>
      <c r="E139" s="248"/>
    </row>
    <row r="140" spans="1:5">
      <c r="A140" s="246" t="s">
        <v>1630</v>
      </c>
      <c r="B140" s="249" t="s">
        <v>1631</v>
      </c>
      <c r="C140" s="248"/>
      <c r="D140" s="248"/>
      <c r="E140" s="248"/>
    </row>
    <row r="141" spans="1:5">
      <c r="A141" s="246" t="s">
        <v>1632</v>
      </c>
      <c r="B141" s="249" t="s">
        <v>1633</v>
      </c>
      <c r="C141" s="248"/>
      <c r="D141" s="248"/>
      <c r="E141" s="248"/>
    </row>
    <row r="142" spans="1:5">
      <c r="A142" s="246" t="s">
        <v>1634</v>
      </c>
      <c r="B142" s="249" t="s">
        <v>1635</v>
      </c>
      <c r="C142" s="248"/>
      <c r="D142" s="248"/>
      <c r="E142" s="248"/>
    </row>
    <row r="143" spans="1:5">
      <c r="A143" s="246" t="s">
        <v>1636</v>
      </c>
      <c r="B143" s="249" t="s">
        <v>1637</v>
      </c>
      <c r="C143" s="248"/>
      <c r="D143" s="248"/>
      <c r="E143" s="248"/>
    </row>
    <row r="144" spans="1:5">
      <c r="A144" s="246" t="s">
        <v>1638</v>
      </c>
      <c r="B144" s="247" t="s">
        <v>1639</v>
      </c>
      <c r="C144" s="248"/>
      <c r="D144" s="248"/>
      <c r="E144" s="248"/>
    </row>
    <row r="145" spans="1:5">
      <c r="A145" s="246" t="s">
        <v>1640</v>
      </c>
      <c r="B145" s="249" t="s">
        <v>1641</v>
      </c>
      <c r="C145" s="248"/>
      <c r="D145" s="248"/>
      <c r="E145" s="248"/>
    </row>
    <row r="146" spans="1:5">
      <c r="A146" s="246" t="s">
        <v>1642</v>
      </c>
      <c r="B146" s="249" t="s">
        <v>1643</v>
      </c>
      <c r="C146" s="248"/>
      <c r="D146" s="248"/>
      <c r="E146" s="248"/>
    </row>
    <row r="147" spans="1:5">
      <c r="A147" s="246" t="s">
        <v>1644</v>
      </c>
      <c r="B147" s="249" t="s">
        <v>1645</v>
      </c>
      <c r="C147" s="248"/>
      <c r="D147" s="248"/>
      <c r="E147" s="248"/>
    </row>
    <row r="148" spans="1:5">
      <c r="A148" s="246" t="s">
        <v>1646</v>
      </c>
      <c r="B148" s="249" t="s">
        <v>1647</v>
      </c>
      <c r="C148" s="248"/>
      <c r="D148" s="248"/>
      <c r="E148" s="248"/>
    </row>
    <row r="149" spans="1:5">
      <c r="A149" s="246" t="s">
        <v>1648</v>
      </c>
      <c r="B149" s="249" t="s">
        <v>1649</v>
      </c>
      <c r="C149" s="248"/>
      <c r="D149" s="248"/>
      <c r="E149" s="248"/>
    </row>
    <row r="150" spans="1:5">
      <c r="A150" s="246" t="s">
        <v>1650</v>
      </c>
      <c r="B150" s="249" t="s">
        <v>1651</v>
      </c>
      <c r="C150" s="248"/>
      <c r="D150" s="248"/>
      <c r="E150" s="248"/>
    </row>
    <row r="151" spans="1:5">
      <c r="A151" s="246" t="s">
        <v>1652</v>
      </c>
      <c r="B151" s="247" t="s">
        <v>1653</v>
      </c>
      <c r="C151" s="248"/>
      <c r="D151" s="248"/>
      <c r="E151" s="248"/>
    </row>
    <row r="152" spans="1:5">
      <c r="A152" s="246" t="s">
        <v>1654</v>
      </c>
      <c r="B152" s="249" t="s">
        <v>1655</v>
      </c>
      <c r="C152" s="248"/>
      <c r="D152" s="248"/>
      <c r="E152" s="248"/>
    </row>
    <row r="153" spans="1:5">
      <c r="A153" s="246" t="s">
        <v>1656</v>
      </c>
      <c r="B153" s="249" t="s">
        <v>1657</v>
      </c>
      <c r="C153" s="248"/>
      <c r="D153" s="248"/>
      <c r="E153" s="248"/>
    </row>
    <row r="154" spans="1:5">
      <c r="A154" s="246" t="s">
        <v>1658</v>
      </c>
      <c r="B154" s="249" t="s">
        <v>1659</v>
      </c>
      <c r="C154" s="248"/>
      <c r="D154" s="248"/>
      <c r="E154" s="248"/>
    </row>
    <row r="155" spans="1:5">
      <c r="A155" s="246" t="s">
        <v>1660</v>
      </c>
      <c r="B155" s="249" t="s">
        <v>1661</v>
      </c>
      <c r="C155" s="248"/>
      <c r="D155" s="248"/>
      <c r="E155" s="248"/>
    </row>
    <row r="156" spans="1:5">
      <c r="A156" s="246" t="s">
        <v>1662</v>
      </c>
      <c r="B156" s="249" t="s">
        <v>1663</v>
      </c>
      <c r="C156" s="248"/>
      <c r="D156" s="248"/>
      <c r="E156" s="248"/>
    </row>
    <row r="157" spans="1:5">
      <c r="A157" s="246" t="s">
        <v>1664</v>
      </c>
      <c r="B157" s="249" t="s">
        <v>1665</v>
      </c>
      <c r="C157" s="248"/>
      <c r="D157" s="248"/>
      <c r="E157" s="248"/>
    </row>
    <row r="158" spans="1:5">
      <c r="A158" s="246" t="s">
        <v>1666</v>
      </c>
      <c r="B158" s="249" t="s">
        <v>1667</v>
      </c>
      <c r="C158" s="248"/>
      <c r="D158" s="248"/>
      <c r="E158" s="248"/>
    </row>
    <row r="159" spans="1:5">
      <c r="A159" s="246" t="s">
        <v>1668</v>
      </c>
      <c r="B159" s="247" t="s">
        <v>1669</v>
      </c>
      <c r="C159" s="248"/>
      <c r="D159" s="248"/>
      <c r="E159" s="248"/>
    </row>
    <row r="160" spans="1:5">
      <c r="A160" s="246" t="s">
        <v>1670</v>
      </c>
      <c r="B160" s="249" t="s">
        <v>1671</v>
      </c>
      <c r="C160" s="248"/>
      <c r="D160" s="248"/>
      <c r="E160" s="248"/>
    </row>
    <row r="161" spans="1:5">
      <c r="A161" s="246" t="s">
        <v>1672</v>
      </c>
      <c r="B161" s="249" t="s">
        <v>1673</v>
      </c>
      <c r="C161" s="248"/>
      <c r="D161" s="248"/>
      <c r="E161" s="248"/>
    </row>
    <row r="162" spans="1:5">
      <c r="A162" s="246" t="s">
        <v>1674</v>
      </c>
      <c r="B162" s="249" t="s">
        <v>1675</v>
      </c>
      <c r="C162" s="248"/>
      <c r="D162" s="248"/>
      <c r="E162" s="248"/>
    </row>
    <row r="163" spans="1:5">
      <c r="A163" s="246" t="s">
        <v>1676</v>
      </c>
      <c r="B163" s="249" t="s">
        <v>1677</v>
      </c>
      <c r="C163" s="248"/>
      <c r="D163" s="248"/>
      <c r="E163" s="248"/>
    </row>
    <row r="164" spans="1:5">
      <c r="A164" s="243" t="s">
        <v>1678</v>
      </c>
      <c r="B164" s="244" t="s">
        <v>1679</v>
      </c>
      <c r="C164" s="245"/>
      <c r="D164" s="245"/>
      <c r="E164" s="245"/>
    </row>
    <row r="165" spans="1:5">
      <c r="A165" s="246" t="s">
        <v>1680</v>
      </c>
      <c r="B165" s="247" t="s">
        <v>1681</v>
      </c>
      <c r="C165" s="248"/>
      <c r="D165" s="248"/>
      <c r="E165" s="248"/>
    </row>
    <row r="166" spans="1:5">
      <c r="A166" s="246" t="s">
        <v>1682</v>
      </c>
      <c r="B166" s="249" t="s">
        <v>1683</v>
      </c>
      <c r="C166" s="248"/>
      <c r="D166" s="248"/>
      <c r="E166" s="248"/>
    </row>
    <row r="167" spans="1:5">
      <c r="A167" s="246" t="s">
        <v>1684</v>
      </c>
      <c r="B167" s="249" t="s">
        <v>1685</v>
      </c>
      <c r="C167" s="248"/>
      <c r="D167" s="248"/>
      <c r="E167" s="248"/>
    </row>
    <row r="168" spans="1:5">
      <c r="A168" s="246" t="s">
        <v>1686</v>
      </c>
      <c r="B168" s="249" t="s">
        <v>1687</v>
      </c>
      <c r="C168" s="248"/>
      <c r="D168" s="248"/>
      <c r="E168" s="248"/>
    </row>
    <row r="169" spans="1:5">
      <c r="A169" s="246" t="s">
        <v>1688</v>
      </c>
      <c r="B169" s="249" t="s">
        <v>1689</v>
      </c>
      <c r="C169" s="248"/>
      <c r="D169" s="248"/>
      <c r="E169" s="248"/>
    </row>
    <row r="170" spans="1:5">
      <c r="A170" s="246" t="s">
        <v>1690</v>
      </c>
      <c r="B170" s="249" t="s">
        <v>1691</v>
      </c>
      <c r="C170" s="248"/>
      <c r="D170" s="248"/>
      <c r="E170" s="248"/>
    </row>
    <row r="171" spans="1:5">
      <c r="A171" s="246" t="s">
        <v>1692</v>
      </c>
      <c r="B171" s="249" t="s">
        <v>1693</v>
      </c>
      <c r="C171" s="248"/>
      <c r="D171" s="248"/>
      <c r="E171" s="248"/>
    </row>
    <row r="172" spans="1:5">
      <c r="A172" s="246" t="s">
        <v>1694</v>
      </c>
      <c r="B172" s="249" t="s">
        <v>1695</v>
      </c>
      <c r="C172" s="248"/>
      <c r="D172" s="248"/>
      <c r="E172" s="248"/>
    </row>
    <row r="173" spans="1:5">
      <c r="A173" s="246" t="s">
        <v>1696</v>
      </c>
      <c r="B173" s="249" t="s">
        <v>1697</v>
      </c>
      <c r="C173" s="248"/>
      <c r="D173" s="248"/>
      <c r="E173" s="248"/>
    </row>
    <row r="174" spans="1:5">
      <c r="A174" s="246" t="s">
        <v>1698</v>
      </c>
      <c r="B174" s="249" t="s">
        <v>1699</v>
      </c>
      <c r="C174" s="248"/>
      <c r="D174" s="248"/>
      <c r="E174" s="248"/>
    </row>
    <row r="175" spans="1:5">
      <c r="A175" s="246" t="s">
        <v>1700</v>
      </c>
      <c r="B175" s="249" t="s">
        <v>2481</v>
      </c>
      <c r="C175" s="248"/>
      <c r="D175" s="248"/>
      <c r="E175" s="248"/>
    </row>
    <row r="176" spans="1:5">
      <c r="A176" s="246" t="s">
        <v>1701</v>
      </c>
      <c r="B176" s="249" t="s">
        <v>1702</v>
      </c>
      <c r="C176" s="248"/>
      <c r="D176" s="248"/>
      <c r="E176" s="248"/>
    </row>
    <row r="177" spans="1:5">
      <c r="A177" s="246" t="s">
        <v>1703</v>
      </c>
      <c r="B177" s="249" t="s">
        <v>1704</v>
      </c>
      <c r="C177" s="248"/>
      <c r="D177" s="248"/>
      <c r="E177" s="248"/>
    </row>
    <row r="178" spans="1:5">
      <c r="A178" s="246" t="s">
        <v>1705</v>
      </c>
      <c r="B178" s="249" t="s">
        <v>2480</v>
      </c>
      <c r="C178" s="248"/>
      <c r="D178" s="248"/>
      <c r="E178" s="248"/>
    </row>
    <row r="179" spans="1:5">
      <c r="A179" s="246" t="s">
        <v>1706</v>
      </c>
      <c r="B179" s="249" t="s">
        <v>1707</v>
      </c>
      <c r="C179" s="248"/>
      <c r="D179" s="248"/>
      <c r="E179" s="248"/>
    </row>
    <row r="180" spans="1:5">
      <c r="A180" s="246" t="s">
        <v>1708</v>
      </c>
      <c r="B180" s="247" t="s">
        <v>1709</v>
      </c>
      <c r="C180" s="248"/>
      <c r="D180" s="248"/>
      <c r="E180" s="248"/>
    </row>
    <row r="181" spans="1:5">
      <c r="A181" s="246" t="s">
        <v>1710</v>
      </c>
      <c r="B181" s="249" t="s">
        <v>1711</v>
      </c>
      <c r="C181" s="248"/>
      <c r="D181" s="248"/>
      <c r="E181" s="248"/>
    </row>
    <row r="182" spans="1:5">
      <c r="A182" s="246" t="s">
        <v>1712</v>
      </c>
      <c r="B182" s="249" t="s">
        <v>1713</v>
      </c>
      <c r="C182" s="248"/>
      <c r="D182" s="248"/>
      <c r="E182" s="248"/>
    </row>
    <row r="183" spans="1:5">
      <c r="A183" s="246" t="s">
        <v>1714</v>
      </c>
      <c r="B183" s="247" t="s">
        <v>1715</v>
      </c>
      <c r="C183" s="248"/>
      <c r="D183" s="248"/>
      <c r="E183" s="248"/>
    </row>
    <row r="184" spans="1:5">
      <c r="A184" s="246" t="s">
        <v>1716</v>
      </c>
      <c r="B184" s="249" t="s">
        <v>1717</v>
      </c>
      <c r="C184" s="248"/>
      <c r="D184" s="248"/>
      <c r="E184" s="248"/>
    </row>
    <row r="185" spans="1:5">
      <c r="A185" s="246" t="s">
        <v>1718</v>
      </c>
      <c r="B185" s="249" t="s">
        <v>1719</v>
      </c>
      <c r="C185" s="248"/>
      <c r="D185" s="248"/>
      <c r="E185" s="248"/>
    </row>
    <row r="186" spans="1:5">
      <c r="A186" s="246" t="s">
        <v>1720</v>
      </c>
      <c r="B186" s="249" t="s">
        <v>1721</v>
      </c>
      <c r="C186" s="248"/>
      <c r="D186" s="248"/>
      <c r="E186" s="248"/>
    </row>
    <row r="187" spans="1:5">
      <c r="A187" s="246" t="s">
        <v>1722</v>
      </c>
      <c r="B187" s="249" t="s">
        <v>1723</v>
      </c>
      <c r="C187" s="248"/>
      <c r="D187" s="248"/>
      <c r="E187" s="248"/>
    </row>
    <row r="188" spans="1:5">
      <c r="A188" s="246" t="s">
        <v>1724</v>
      </c>
      <c r="B188" s="247" t="s">
        <v>1725</v>
      </c>
      <c r="C188" s="248"/>
      <c r="D188" s="248"/>
      <c r="E188" s="248"/>
    </row>
    <row r="189" spans="1:5">
      <c r="A189" s="246" t="s">
        <v>1726</v>
      </c>
      <c r="B189" s="249" t="s">
        <v>1727</v>
      </c>
      <c r="C189" s="248"/>
      <c r="D189" s="248"/>
      <c r="E189" s="248"/>
    </row>
    <row r="190" spans="1:5">
      <c r="A190" s="246" t="s">
        <v>1728</v>
      </c>
      <c r="B190" s="249" t="s">
        <v>1729</v>
      </c>
      <c r="C190" s="248"/>
      <c r="D190" s="248"/>
      <c r="E190" s="248"/>
    </row>
    <row r="191" spans="1:5">
      <c r="A191" s="246" t="s">
        <v>1730</v>
      </c>
      <c r="B191" s="249" t="s">
        <v>1731</v>
      </c>
      <c r="C191" s="248"/>
      <c r="D191" s="248"/>
      <c r="E191" s="248"/>
    </row>
    <row r="192" spans="1:5">
      <c r="A192" s="246" t="s">
        <v>1732</v>
      </c>
      <c r="B192" s="249" t="s">
        <v>1733</v>
      </c>
      <c r="C192" s="248"/>
      <c r="D192" s="248"/>
      <c r="E192" s="248"/>
    </row>
    <row r="193" spans="1:5">
      <c r="A193" s="246" t="s">
        <v>1734</v>
      </c>
      <c r="B193" s="249" t="s">
        <v>1735</v>
      </c>
      <c r="C193" s="248"/>
      <c r="D193" s="248"/>
      <c r="E193" s="248"/>
    </row>
    <row r="194" spans="1:5">
      <c r="A194" s="246" t="s">
        <v>1736</v>
      </c>
      <c r="B194" s="247" t="s">
        <v>1737</v>
      </c>
      <c r="C194" s="248"/>
      <c r="D194" s="248"/>
      <c r="E194" s="248"/>
    </row>
    <row r="195" spans="1:5">
      <c r="A195" s="246" t="s">
        <v>1738</v>
      </c>
      <c r="B195" s="249" t="s">
        <v>1739</v>
      </c>
      <c r="C195" s="248"/>
      <c r="D195" s="248"/>
      <c r="E195" s="248"/>
    </row>
    <row r="196" spans="1:5">
      <c r="A196" s="246" t="s">
        <v>1740</v>
      </c>
      <c r="B196" s="249" t="s">
        <v>1741</v>
      </c>
      <c r="C196" s="248"/>
      <c r="D196" s="248"/>
      <c r="E196" s="248"/>
    </row>
    <row r="197" spans="1:5">
      <c r="A197" s="246" t="s">
        <v>1742</v>
      </c>
      <c r="B197" s="249" t="s">
        <v>1743</v>
      </c>
      <c r="C197" s="248"/>
      <c r="D197" s="248"/>
      <c r="E197" s="248"/>
    </row>
    <row r="198" spans="1:5">
      <c r="A198" s="246" t="s">
        <v>1744</v>
      </c>
      <c r="B198" s="247" t="s">
        <v>1745</v>
      </c>
      <c r="C198" s="248"/>
      <c r="D198" s="248"/>
      <c r="E198" s="248"/>
    </row>
    <row r="199" spans="1:5">
      <c r="A199" s="246" t="s">
        <v>1746</v>
      </c>
      <c r="B199" s="249" t="s">
        <v>1747</v>
      </c>
      <c r="C199" s="248"/>
      <c r="D199" s="248"/>
      <c r="E199" s="248"/>
    </row>
    <row r="200" spans="1:5">
      <c r="A200" s="246" t="s">
        <v>1748</v>
      </c>
      <c r="B200" s="249" t="s">
        <v>1749</v>
      </c>
      <c r="C200" s="248"/>
      <c r="D200" s="248"/>
      <c r="E200" s="248"/>
    </row>
    <row r="201" spans="1:5">
      <c r="A201" s="246" t="s">
        <v>1750</v>
      </c>
      <c r="B201" s="247" t="s">
        <v>1751</v>
      </c>
      <c r="C201" s="248"/>
      <c r="D201" s="248"/>
      <c r="E201" s="248"/>
    </row>
    <row r="202" spans="1:5">
      <c r="A202" s="246" t="s">
        <v>1752</v>
      </c>
      <c r="B202" s="249" t="s">
        <v>1753</v>
      </c>
      <c r="C202" s="248"/>
      <c r="D202" s="248"/>
      <c r="E202" s="248"/>
    </row>
    <row r="203" spans="1:5">
      <c r="A203" s="246" t="s">
        <v>1754</v>
      </c>
      <c r="B203" s="249" t="s">
        <v>1755</v>
      </c>
      <c r="C203" s="248"/>
      <c r="D203" s="248"/>
      <c r="E203" s="248"/>
    </row>
    <row r="204" spans="1:5">
      <c r="A204" s="246" t="s">
        <v>1756</v>
      </c>
      <c r="B204" s="249" t="s">
        <v>1757</v>
      </c>
      <c r="C204" s="248"/>
      <c r="D204" s="248"/>
      <c r="E204" s="248"/>
    </row>
    <row r="205" spans="1:5">
      <c r="A205" s="246" t="s">
        <v>1758</v>
      </c>
      <c r="B205" s="249" t="s">
        <v>1759</v>
      </c>
      <c r="C205" s="248"/>
      <c r="D205" s="248"/>
      <c r="E205" s="248"/>
    </row>
    <row r="206" spans="1:5">
      <c r="A206" s="246" t="s">
        <v>1760</v>
      </c>
      <c r="B206" s="249" t="s">
        <v>1761</v>
      </c>
      <c r="C206" s="248"/>
      <c r="D206" s="248"/>
      <c r="E206" s="248"/>
    </row>
    <row r="207" spans="1:5">
      <c r="A207" s="246" t="s">
        <v>1762</v>
      </c>
      <c r="B207" s="249" t="s">
        <v>1763</v>
      </c>
      <c r="C207" s="248"/>
      <c r="D207" s="248"/>
      <c r="E207" s="248"/>
    </row>
    <row r="208" spans="1:5">
      <c r="A208" s="246" t="s">
        <v>1764</v>
      </c>
      <c r="B208" s="249" t="s">
        <v>1765</v>
      </c>
      <c r="C208" s="248"/>
      <c r="D208" s="248"/>
      <c r="E208" s="248"/>
    </row>
    <row r="209" spans="1:5">
      <c r="A209" s="246" t="s">
        <v>1766</v>
      </c>
      <c r="B209" s="249" t="s">
        <v>1767</v>
      </c>
      <c r="C209" s="248"/>
      <c r="D209" s="248"/>
      <c r="E209" s="248"/>
    </row>
    <row r="210" spans="1:5">
      <c r="A210" s="246" t="s">
        <v>1768</v>
      </c>
      <c r="B210" s="247" t="s">
        <v>1769</v>
      </c>
      <c r="C210" s="248"/>
      <c r="D210" s="248"/>
      <c r="E210" s="248"/>
    </row>
    <row r="211" spans="1:5">
      <c r="A211" s="246" t="s">
        <v>1770</v>
      </c>
      <c r="B211" s="249" t="s">
        <v>1771</v>
      </c>
      <c r="C211" s="248"/>
      <c r="D211" s="248"/>
      <c r="E211" s="248"/>
    </row>
    <row r="212" spans="1:5">
      <c r="A212" s="246" t="s">
        <v>1772</v>
      </c>
      <c r="B212" s="249" t="s">
        <v>1773</v>
      </c>
      <c r="C212" s="248"/>
      <c r="D212" s="248"/>
      <c r="E212" s="248"/>
    </row>
    <row r="213" spans="1:5">
      <c r="A213" s="246" t="s">
        <v>1774</v>
      </c>
      <c r="B213" s="247" t="s">
        <v>1775</v>
      </c>
      <c r="C213" s="248"/>
      <c r="D213" s="248"/>
      <c r="E213" s="248"/>
    </row>
    <row r="214" spans="1:5">
      <c r="A214" s="246" t="s">
        <v>1776</v>
      </c>
      <c r="B214" s="249" t="s">
        <v>1777</v>
      </c>
      <c r="C214" s="248"/>
      <c r="D214" s="248"/>
      <c r="E214" s="248"/>
    </row>
    <row r="215" spans="1:5">
      <c r="A215" s="246" t="s">
        <v>1778</v>
      </c>
      <c r="B215" s="249" t="s">
        <v>1779</v>
      </c>
      <c r="C215" s="248"/>
      <c r="D215" s="248"/>
      <c r="E215" s="248"/>
    </row>
    <row r="216" spans="1:5">
      <c r="A216" s="246" t="s">
        <v>1780</v>
      </c>
      <c r="B216" s="249" t="s">
        <v>1781</v>
      </c>
      <c r="C216" s="248"/>
      <c r="D216" s="248"/>
      <c r="E216" s="248"/>
    </row>
    <row r="217" spans="1:5">
      <c r="A217" s="246" t="s">
        <v>1782</v>
      </c>
      <c r="B217" s="247" t="s">
        <v>1783</v>
      </c>
      <c r="C217" s="248"/>
      <c r="D217" s="248"/>
      <c r="E217" s="248"/>
    </row>
    <row r="218" spans="1:5">
      <c r="A218" s="246" t="s">
        <v>1784</v>
      </c>
      <c r="B218" s="249" t="s">
        <v>1785</v>
      </c>
      <c r="C218" s="248"/>
      <c r="D218" s="248"/>
      <c r="E218" s="248"/>
    </row>
    <row r="219" spans="1:5">
      <c r="A219" s="246" t="s">
        <v>1786</v>
      </c>
      <c r="B219" s="249" t="s">
        <v>1787</v>
      </c>
      <c r="C219" s="248"/>
      <c r="D219" s="248"/>
      <c r="E219" s="248"/>
    </row>
    <row r="220" spans="1:5">
      <c r="A220" s="243" t="s">
        <v>1788</v>
      </c>
      <c r="B220" s="244" t="s">
        <v>1789</v>
      </c>
      <c r="C220" s="245"/>
      <c r="D220" s="245"/>
      <c r="E220" s="245"/>
    </row>
    <row r="221" spans="1:5">
      <c r="A221" s="246" t="s">
        <v>1790</v>
      </c>
      <c r="B221" s="247" t="s">
        <v>1791</v>
      </c>
      <c r="C221" s="248"/>
      <c r="D221" s="248"/>
      <c r="E221" s="248"/>
    </row>
    <row r="222" spans="1:5">
      <c r="A222" s="246" t="s">
        <v>1792</v>
      </c>
      <c r="B222" s="249" t="s">
        <v>1793</v>
      </c>
      <c r="C222" s="248"/>
      <c r="D222" s="248"/>
      <c r="E222" s="248"/>
    </row>
    <row r="223" spans="1:5">
      <c r="A223" s="246" t="s">
        <v>1794</v>
      </c>
      <c r="B223" s="249" t="s">
        <v>1795</v>
      </c>
      <c r="C223" s="248"/>
      <c r="D223" s="248"/>
      <c r="E223" s="248"/>
    </row>
    <row r="224" spans="1:5">
      <c r="A224" s="246" t="s">
        <v>1796</v>
      </c>
      <c r="B224" s="249" t="s">
        <v>1797</v>
      </c>
      <c r="C224" s="248"/>
      <c r="D224" s="248"/>
      <c r="E224" s="248"/>
    </row>
    <row r="225" spans="1:5">
      <c r="A225" s="246" t="s">
        <v>1798</v>
      </c>
      <c r="B225" s="249" t="s">
        <v>1799</v>
      </c>
      <c r="C225" s="248"/>
      <c r="D225" s="248"/>
      <c r="E225" s="248"/>
    </row>
    <row r="226" spans="1:5">
      <c r="A226" s="246" t="s">
        <v>1800</v>
      </c>
      <c r="B226" s="249" t="s">
        <v>1801</v>
      </c>
      <c r="C226" s="248"/>
      <c r="D226" s="248"/>
      <c r="E226" s="248"/>
    </row>
    <row r="227" spans="1:5">
      <c r="A227" s="246" t="s">
        <v>1802</v>
      </c>
      <c r="B227" s="249" t="s">
        <v>1803</v>
      </c>
      <c r="C227" s="248"/>
      <c r="D227" s="248"/>
      <c r="E227" s="248"/>
    </row>
    <row r="228" spans="1:5">
      <c r="A228" s="246" t="s">
        <v>1804</v>
      </c>
      <c r="B228" s="249" t="s">
        <v>1805</v>
      </c>
      <c r="C228" s="248"/>
      <c r="D228" s="248"/>
      <c r="E228" s="248"/>
    </row>
    <row r="229" spans="1:5">
      <c r="A229" s="246" t="s">
        <v>1806</v>
      </c>
      <c r="B229" s="249" t="s">
        <v>1807</v>
      </c>
      <c r="C229" s="248"/>
      <c r="D229" s="248"/>
      <c r="E229" s="248"/>
    </row>
    <row r="230" spans="1:5">
      <c r="A230" s="246" t="s">
        <v>1808</v>
      </c>
      <c r="B230" s="249" t="s">
        <v>1809</v>
      </c>
      <c r="C230" s="248"/>
      <c r="D230" s="248"/>
      <c r="E230" s="248"/>
    </row>
    <row r="231" spans="1:5">
      <c r="A231" s="246" t="s">
        <v>1810</v>
      </c>
      <c r="B231" s="249" t="s">
        <v>1811</v>
      </c>
      <c r="C231" s="248"/>
      <c r="D231" s="248"/>
      <c r="E231" s="248"/>
    </row>
    <row r="232" spans="1:5">
      <c r="A232" s="246" t="s">
        <v>1812</v>
      </c>
      <c r="B232" s="249" t="s">
        <v>1813</v>
      </c>
      <c r="C232" s="248"/>
      <c r="D232" s="248"/>
      <c r="E232" s="248"/>
    </row>
    <row r="233" spans="1:5">
      <c r="A233" s="246" t="s">
        <v>1814</v>
      </c>
      <c r="B233" s="249" t="s">
        <v>1815</v>
      </c>
      <c r="C233" s="248"/>
      <c r="D233" s="248"/>
      <c r="E233" s="248"/>
    </row>
    <row r="234" spans="1:5">
      <c r="A234" s="246" t="s">
        <v>1816</v>
      </c>
      <c r="B234" s="249" t="s">
        <v>1817</v>
      </c>
      <c r="C234" s="248"/>
      <c r="D234" s="248"/>
      <c r="E234" s="248"/>
    </row>
    <row r="235" spans="1:5">
      <c r="A235" s="246" t="s">
        <v>1818</v>
      </c>
      <c r="B235" s="249" t="s">
        <v>1819</v>
      </c>
      <c r="C235" s="248"/>
      <c r="D235" s="248"/>
      <c r="E235" s="248"/>
    </row>
    <row r="236" spans="1:5">
      <c r="A236" s="246" t="s">
        <v>1820</v>
      </c>
      <c r="B236" s="247" t="s">
        <v>1821</v>
      </c>
      <c r="C236" s="248"/>
      <c r="D236" s="248"/>
      <c r="E236" s="248"/>
    </row>
    <row r="237" spans="1:5">
      <c r="A237" s="246" t="s">
        <v>1822</v>
      </c>
      <c r="B237" s="249" t="s">
        <v>1823</v>
      </c>
      <c r="C237" s="248"/>
      <c r="D237" s="248"/>
      <c r="E237" s="248"/>
    </row>
    <row r="238" spans="1:5">
      <c r="A238" s="246" t="s">
        <v>1824</v>
      </c>
      <c r="B238" s="249" t="s">
        <v>1825</v>
      </c>
      <c r="C238" s="248"/>
      <c r="D238" s="248"/>
      <c r="E238" s="248"/>
    </row>
    <row r="239" spans="1:5">
      <c r="A239" s="246" t="s">
        <v>1826</v>
      </c>
      <c r="B239" s="249" t="s">
        <v>1827</v>
      </c>
      <c r="C239" s="248"/>
      <c r="D239" s="248"/>
      <c r="E239" s="248"/>
    </row>
    <row r="240" spans="1:5">
      <c r="A240" s="246" t="s">
        <v>1828</v>
      </c>
      <c r="B240" s="249" t="s">
        <v>1829</v>
      </c>
      <c r="C240" s="248"/>
      <c r="D240" s="248"/>
      <c r="E240" s="248"/>
    </row>
    <row r="241" spans="1:5">
      <c r="A241" s="246" t="s">
        <v>1830</v>
      </c>
      <c r="B241" s="249" t="s">
        <v>1831</v>
      </c>
      <c r="C241" s="248"/>
      <c r="D241" s="248"/>
      <c r="E241" s="248"/>
    </row>
    <row r="242" spans="1:5">
      <c r="A242" s="246" t="s">
        <v>1832</v>
      </c>
      <c r="B242" s="249" t="s">
        <v>1833</v>
      </c>
      <c r="C242" s="248"/>
      <c r="D242" s="248"/>
      <c r="E242" s="248"/>
    </row>
    <row r="243" spans="1:5">
      <c r="A243" s="246" t="s">
        <v>1834</v>
      </c>
      <c r="B243" s="247" t="s">
        <v>1835</v>
      </c>
      <c r="C243" s="248"/>
      <c r="D243" s="248"/>
      <c r="E243" s="248"/>
    </row>
    <row r="244" spans="1:5">
      <c r="A244" s="246" t="s">
        <v>1836</v>
      </c>
      <c r="B244" s="249" t="s">
        <v>1837</v>
      </c>
      <c r="C244" s="248"/>
      <c r="D244" s="248"/>
      <c r="E244" s="248"/>
    </row>
    <row r="245" spans="1:5" ht="38.25">
      <c r="A245" s="246" t="s">
        <v>1838</v>
      </c>
      <c r="B245" s="249" t="s">
        <v>1839</v>
      </c>
      <c r="C245" s="248"/>
      <c r="D245" s="248"/>
      <c r="E245" s="248"/>
    </row>
    <row r="246" spans="1:5">
      <c r="A246" s="246" t="s">
        <v>1840</v>
      </c>
      <c r="B246" s="249" t="s">
        <v>1841</v>
      </c>
      <c r="C246" s="248"/>
      <c r="D246" s="248"/>
      <c r="E246" s="248"/>
    </row>
    <row r="247" spans="1:5">
      <c r="A247" s="246" t="s">
        <v>1842</v>
      </c>
      <c r="B247" s="249" t="s">
        <v>1843</v>
      </c>
      <c r="C247" s="248"/>
      <c r="D247" s="248"/>
      <c r="E247" s="248"/>
    </row>
    <row r="248" spans="1:5">
      <c r="A248" s="246" t="s">
        <v>1844</v>
      </c>
      <c r="B248" s="249" t="s">
        <v>1845</v>
      </c>
      <c r="C248" s="248"/>
      <c r="D248" s="248"/>
      <c r="E248" s="248"/>
    </row>
    <row r="249" spans="1:5">
      <c r="A249" s="246" t="s">
        <v>1846</v>
      </c>
      <c r="B249" s="249" t="s">
        <v>1847</v>
      </c>
      <c r="C249" s="248"/>
      <c r="D249" s="248"/>
      <c r="E249" s="248"/>
    </row>
    <row r="250" spans="1:5">
      <c r="A250" s="246" t="s">
        <v>1848</v>
      </c>
      <c r="B250" s="249" t="s">
        <v>1849</v>
      </c>
      <c r="C250" s="248"/>
      <c r="D250" s="248"/>
      <c r="E250" s="248"/>
    </row>
    <row r="251" spans="1:5">
      <c r="A251" s="246" t="s">
        <v>1850</v>
      </c>
      <c r="B251" s="249" t="s">
        <v>1851</v>
      </c>
      <c r="C251" s="248"/>
      <c r="D251" s="248"/>
      <c r="E251" s="248"/>
    </row>
    <row r="252" spans="1:5">
      <c r="A252" s="246" t="s">
        <v>1852</v>
      </c>
      <c r="B252" s="249" t="s">
        <v>1853</v>
      </c>
      <c r="C252" s="248"/>
      <c r="D252" s="248"/>
      <c r="E252" s="248"/>
    </row>
    <row r="253" spans="1:5">
      <c r="A253" s="246" t="s">
        <v>1854</v>
      </c>
      <c r="B253" s="249" t="s">
        <v>1855</v>
      </c>
      <c r="C253" s="248"/>
      <c r="D253" s="248"/>
      <c r="E253" s="248"/>
    </row>
    <row r="254" spans="1:5">
      <c r="A254" s="246" t="s">
        <v>1856</v>
      </c>
      <c r="B254" s="249" t="s">
        <v>1857</v>
      </c>
      <c r="C254" s="248"/>
      <c r="D254" s="248"/>
      <c r="E254" s="248"/>
    </row>
    <row r="255" spans="1:5">
      <c r="A255" s="246" t="s">
        <v>1858</v>
      </c>
      <c r="B255" s="249" t="s">
        <v>1859</v>
      </c>
      <c r="C255" s="248"/>
      <c r="D255" s="248"/>
      <c r="E255" s="248"/>
    </row>
    <row r="256" spans="1:5">
      <c r="A256" s="246" t="s">
        <v>1860</v>
      </c>
      <c r="B256" s="249" t="s">
        <v>1861</v>
      </c>
      <c r="C256" s="248"/>
      <c r="D256" s="248"/>
      <c r="E256" s="248"/>
    </row>
    <row r="257" spans="1:5">
      <c r="A257" s="246" t="s">
        <v>1862</v>
      </c>
      <c r="B257" s="249" t="s">
        <v>1863</v>
      </c>
      <c r="C257" s="248"/>
      <c r="D257" s="248"/>
      <c r="E257" s="248"/>
    </row>
    <row r="258" spans="1:5">
      <c r="A258" s="246" t="s">
        <v>1864</v>
      </c>
      <c r="B258" s="249" t="s">
        <v>1865</v>
      </c>
      <c r="C258" s="248"/>
      <c r="D258" s="248"/>
      <c r="E258" s="248"/>
    </row>
    <row r="259" spans="1:5">
      <c r="A259" s="246" t="s">
        <v>1866</v>
      </c>
      <c r="B259" s="249" t="s">
        <v>1867</v>
      </c>
      <c r="C259" s="248"/>
      <c r="D259" s="248"/>
      <c r="E259" s="248"/>
    </row>
    <row r="260" spans="1:5">
      <c r="A260" s="246" t="s">
        <v>1868</v>
      </c>
      <c r="B260" s="249" t="s">
        <v>1869</v>
      </c>
      <c r="C260" s="248"/>
      <c r="D260" s="248"/>
      <c r="E260" s="248"/>
    </row>
    <row r="261" spans="1:5" ht="25.5">
      <c r="A261" s="246" t="s">
        <v>1870</v>
      </c>
      <c r="B261" s="249" t="s">
        <v>1871</v>
      </c>
      <c r="C261" s="248"/>
      <c r="D261" s="248"/>
      <c r="E261" s="248"/>
    </row>
    <row r="262" spans="1:5">
      <c r="A262" s="246" t="s">
        <v>1872</v>
      </c>
      <c r="B262" s="249" t="s">
        <v>1873</v>
      </c>
      <c r="C262" s="248"/>
      <c r="D262" s="248"/>
      <c r="E262" s="248"/>
    </row>
    <row r="263" spans="1:5">
      <c r="A263" s="246" t="s">
        <v>1874</v>
      </c>
      <c r="B263" s="249" t="s">
        <v>1875</v>
      </c>
      <c r="C263" s="248"/>
      <c r="D263" s="248"/>
      <c r="E263" s="248"/>
    </row>
    <row r="264" spans="1:5">
      <c r="A264" s="246" t="s">
        <v>1876</v>
      </c>
      <c r="B264" s="249" t="s">
        <v>1877</v>
      </c>
      <c r="C264" s="248"/>
      <c r="D264" s="248"/>
      <c r="E264" s="248"/>
    </row>
    <row r="265" spans="1:5">
      <c r="A265" s="246" t="s">
        <v>1878</v>
      </c>
      <c r="B265" s="249" t="s">
        <v>1879</v>
      </c>
      <c r="C265" s="248"/>
      <c r="D265" s="248"/>
      <c r="E265" s="248"/>
    </row>
    <row r="266" spans="1:5">
      <c r="A266" s="246" t="s">
        <v>1880</v>
      </c>
      <c r="B266" s="247" t="s">
        <v>1881</v>
      </c>
      <c r="C266" s="248"/>
      <c r="D266" s="248"/>
      <c r="E266" s="248"/>
    </row>
    <row r="267" spans="1:5">
      <c r="A267" s="246" t="s">
        <v>1882</v>
      </c>
      <c r="B267" s="249" t="s">
        <v>1883</v>
      </c>
      <c r="C267" s="248"/>
      <c r="D267" s="248"/>
      <c r="E267" s="248"/>
    </row>
    <row r="268" spans="1:5">
      <c r="A268" s="246" t="s">
        <v>1884</v>
      </c>
      <c r="B268" s="249" t="s">
        <v>1885</v>
      </c>
      <c r="C268" s="248"/>
      <c r="D268" s="248"/>
      <c r="E268" s="248"/>
    </row>
    <row r="269" spans="1:5">
      <c r="A269" s="246" t="s">
        <v>1886</v>
      </c>
      <c r="B269" s="249" t="s">
        <v>1887</v>
      </c>
      <c r="C269" s="248"/>
      <c r="D269" s="248"/>
      <c r="E269" s="248"/>
    </row>
    <row r="270" spans="1:5">
      <c r="A270" s="246" t="s">
        <v>1888</v>
      </c>
      <c r="B270" s="249" t="s">
        <v>1889</v>
      </c>
      <c r="C270" s="248"/>
      <c r="D270" s="248"/>
      <c r="E270" s="248"/>
    </row>
    <row r="271" spans="1:5">
      <c r="A271" s="246" t="s">
        <v>1890</v>
      </c>
      <c r="B271" s="249" t="s">
        <v>1891</v>
      </c>
      <c r="C271" s="248"/>
      <c r="D271" s="248"/>
      <c r="E271" s="248"/>
    </row>
    <row r="272" spans="1:5">
      <c r="A272" s="246" t="s">
        <v>1892</v>
      </c>
      <c r="B272" s="249" t="s">
        <v>1893</v>
      </c>
      <c r="C272" s="248"/>
      <c r="D272" s="248"/>
      <c r="E272" s="248"/>
    </row>
    <row r="273" spans="1:5">
      <c r="A273" s="246" t="s">
        <v>1894</v>
      </c>
      <c r="B273" s="249" t="s">
        <v>1895</v>
      </c>
      <c r="C273" s="248"/>
      <c r="D273" s="248"/>
      <c r="E273" s="248"/>
    </row>
    <row r="274" spans="1:5">
      <c r="A274" s="246" t="s">
        <v>1896</v>
      </c>
      <c r="B274" s="249" t="s">
        <v>1897</v>
      </c>
      <c r="C274" s="248"/>
      <c r="D274" s="248"/>
      <c r="E274" s="248"/>
    </row>
    <row r="275" spans="1:5">
      <c r="A275" s="246" t="s">
        <v>1898</v>
      </c>
      <c r="B275" s="249" t="s">
        <v>1899</v>
      </c>
      <c r="C275" s="248"/>
      <c r="D275" s="248"/>
      <c r="E275" s="248"/>
    </row>
    <row r="276" spans="1:5">
      <c r="A276" s="246" t="s">
        <v>1900</v>
      </c>
      <c r="B276" s="249" t="s">
        <v>1901</v>
      </c>
      <c r="C276" s="248"/>
      <c r="D276" s="248"/>
      <c r="E276" s="248"/>
    </row>
    <row r="277" spans="1:5">
      <c r="A277" s="246" t="s">
        <v>1902</v>
      </c>
      <c r="B277" s="249" t="s">
        <v>1903</v>
      </c>
      <c r="C277" s="248"/>
      <c r="D277" s="248"/>
      <c r="E277" s="248"/>
    </row>
    <row r="278" spans="1:5">
      <c r="A278" s="243" t="s">
        <v>1904</v>
      </c>
      <c r="B278" s="244" t="s">
        <v>1905</v>
      </c>
      <c r="C278" s="245"/>
      <c r="D278" s="245"/>
      <c r="E278" s="245"/>
    </row>
    <row r="279" spans="1:5">
      <c r="A279" s="246" t="s">
        <v>1906</v>
      </c>
      <c r="B279" s="247" t="s">
        <v>1907</v>
      </c>
      <c r="C279" s="248"/>
      <c r="D279" s="248"/>
      <c r="E279" s="248"/>
    </row>
    <row r="280" spans="1:5">
      <c r="A280" s="246" t="s">
        <v>1908</v>
      </c>
      <c r="B280" s="249" t="s">
        <v>1909</v>
      </c>
      <c r="C280" s="248"/>
      <c r="D280" s="248"/>
      <c r="E280" s="248"/>
    </row>
    <row r="281" spans="1:5">
      <c r="A281" s="246" t="s">
        <v>1910</v>
      </c>
      <c r="B281" s="249" t="s">
        <v>1911</v>
      </c>
      <c r="C281" s="248"/>
      <c r="D281" s="248"/>
      <c r="E281" s="248"/>
    </row>
    <row r="282" spans="1:5">
      <c r="A282" s="246" t="s">
        <v>1912</v>
      </c>
      <c r="B282" s="249" t="s">
        <v>1913</v>
      </c>
      <c r="C282" s="248"/>
      <c r="D282" s="248"/>
      <c r="E282" s="248"/>
    </row>
    <row r="283" spans="1:5">
      <c r="A283" s="246" t="s">
        <v>1914</v>
      </c>
      <c r="B283" s="249" t="s">
        <v>1915</v>
      </c>
      <c r="C283" s="248"/>
      <c r="D283" s="248"/>
      <c r="E283" s="248"/>
    </row>
    <row r="284" spans="1:5">
      <c r="A284" s="246" t="s">
        <v>1916</v>
      </c>
      <c r="B284" s="249" t="s">
        <v>1917</v>
      </c>
      <c r="C284" s="248"/>
      <c r="D284" s="248"/>
      <c r="E284" s="248"/>
    </row>
    <row r="285" spans="1:5">
      <c r="A285" s="246" t="s">
        <v>1918</v>
      </c>
      <c r="B285" s="249" t="s">
        <v>1919</v>
      </c>
      <c r="C285" s="248"/>
      <c r="D285" s="248"/>
      <c r="E285" s="248"/>
    </row>
    <row r="286" spans="1:5">
      <c r="A286" s="246" t="s">
        <v>1920</v>
      </c>
      <c r="B286" s="249" t="s">
        <v>1921</v>
      </c>
      <c r="C286" s="248"/>
      <c r="D286" s="248"/>
      <c r="E286" s="248"/>
    </row>
    <row r="287" spans="1:5">
      <c r="A287" s="246" t="s">
        <v>1922</v>
      </c>
      <c r="B287" s="249" t="s">
        <v>1923</v>
      </c>
      <c r="C287" s="248"/>
      <c r="D287" s="248"/>
      <c r="E287" s="248"/>
    </row>
    <row r="288" spans="1:5">
      <c r="A288" s="246" t="s">
        <v>1924</v>
      </c>
      <c r="B288" s="249" t="s">
        <v>1925</v>
      </c>
      <c r="C288" s="248"/>
      <c r="D288" s="248"/>
      <c r="E288" s="248"/>
    </row>
    <row r="289" spans="1:5">
      <c r="A289" s="246" t="s">
        <v>1926</v>
      </c>
      <c r="B289" s="249" t="s">
        <v>1927</v>
      </c>
      <c r="C289" s="248"/>
      <c r="D289" s="248"/>
      <c r="E289" s="248"/>
    </row>
    <row r="290" spans="1:5">
      <c r="A290" s="246" t="s">
        <v>1928</v>
      </c>
      <c r="B290" s="249" t="s">
        <v>1929</v>
      </c>
      <c r="C290" s="248"/>
      <c r="D290" s="248"/>
      <c r="E290" s="248"/>
    </row>
    <row r="291" spans="1:5">
      <c r="A291" s="246" t="s">
        <v>1930</v>
      </c>
      <c r="B291" s="249" t="s">
        <v>1931</v>
      </c>
      <c r="C291" s="248"/>
      <c r="D291" s="248"/>
      <c r="E291" s="248"/>
    </row>
    <row r="292" spans="1:5">
      <c r="A292" s="246" t="s">
        <v>1932</v>
      </c>
      <c r="B292" s="249" t="s">
        <v>1933</v>
      </c>
      <c r="C292" s="248"/>
      <c r="D292" s="248"/>
      <c r="E292" s="248"/>
    </row>
    <row r="293" spans="1:5">
      <c r="A293" s="246" t="s">
        <v>1934</v>
      </c>
      <c r="B293" s="249" t="s">
        <v>1935</v>
      </c>
      <c r="C293" s="248"/>
      <c r="D293" s="248"/>
      <c r="E293" s="248"/>
    </row>
    <row r="294" spans="1:5">
      <c r="A294" s="246" t="s">
        <v>1936</v>
      </c>
      <c r="B294" s="249" t="s">
        <v>1937</v>
      </c>
      <c r="C294" s="248"/>
      <c r="D294" s="248"/>
      <c r="E294" s="248"/>
    </row>
    <row r="295" spans="1:5">
      <c r="A295" s="246" t="s">
        <v>1938</v>
      </c>
      <c r="B295" s="247" t="s">
        <v>1939</v>
      </c>
      <c r="C295" s="248"/>
      <c r="D295" s="248"/>
      <c r="E295" s="248"/>
    </row>
    <row r="296" spans="1:5">
      <c r="A296" s="246" t="s">
        <v>1940</v>
      </c>
      <c r="B296" s="249" t="s">
        <v>1941</v>
      </c>
      <c r="C296" s="248"/>
      <c r="D296" s="248"/>
      <c r="E296" s="248"/>
    </row>
    <row r="297" spans="1:5">
      <c r="A297" s="246" t="s">
        <v>1942</v>
      </c>
      <c r="B297" s="249" t="s">
        <v>1943</v>
      </c>
      <c r="C297" s="248"/>
      <c r="D297" s="248"/>
      <c r="E297" s="248"/>
    </row>
    <row r="298" spans="1:5">
      <c r="A298" s="246" t="s">
        <v>1944</v>
      </c>
      <c r="B298" s="249" t="s">
        <v>1945</v>
      </c>
      <c r="C298" s="248"/>
      <c r="D298" s="248"/>
      <c r="E298" s="248"/>
    </row>
    <row r="299" spans="1:5">
      <c r="A299" s="246" t="s">
        <v>1946</v>
      </c>
      <c r="B299" s="249" t="s">
        <v>1947</v>
      </c>
      <c r="C299" s="248"/>
      <c r="D299" s="248"/>
      <c r="E299" s="248"/>
    </row>
    <row r="300" spans="1:5">
      <c r="A300" s="246" t="s">
        <v>1948</v>
      </c>
      <c r="B300" s="247" t="s">
        <v>1949</v>
      </c>
      <c r="C300" s="248"/>
      <c r="D300" s="248"/>
      <c r="E300" s="248"/>
    </row>
    <row r="301" spans="1:5">
      <c r="A301" s="246" t="s">
        <v>1950</v>
      </c>
      <c r="B301" s="249" t="s">
        <v>1951</v>
      </c>
      <c r="C301" s="248"/>
      <c r="D301" s="248"/>
      <c r="E301" s="248"/>
    </row>
    <row r="302" spans="1:5">
      <c r="A302" s="246" t="s">
        <v>1952</v>
      </c>
      <c r="B302" s="249" t="s">
        <v>1953</v>
      </c>
      <c r="C302" s="248"/>
      <c r="D302" s="248"/>
      <c r="E302" s="248"/>
    </row>
    <row r="303" spans="1:5">
      <c r="A303" s="246" t="s">
        <v>1954</v>
      </c>
      <c r="B303" s="249" t="s">
        <v>1955</v>
      </c>
      <c r="C303" s="248"/>
      <c r="D303" s="248"/>
      <c r="E303" s="248"/>
    </row>
    <row r="304" spans="1:5">
      <c r="A304" s="246" t="s">
        <v>1956</v>
      </c>
      <c r="B304" s="249" t="s">
        <v>1957</v>
      </c>
      <c r="C304" s="248"/>
      <c r="D304" s="248"/>
      <c r="E304" s="248"/>
    </row>
    <row r="305" spans="1:5">
      <c r="A305" s="246" t="s">
        <v>1958</v>
      </c>
      <c r="B305" s="247" t="s">
        <v>1959</v>
      </c>
      <c r="C305" s="248"/>
      <c r="D305" s="248"/>
      <c r="E305" s="248"/>
    </row>
    <row r="306" spans="1:5">
      <c r="A306" s="246" t="s">
        <v>1960</v>
      </c>
      <c r="B306" s="249" t="s">
        <v>1961</v>
      </c>
      <c r="C306" s="248"/>
      <c r="D306" s="248"/>
      <c r="E306" s="248"/>
    </row>
    <row r="307" spans="1:5">
      <c r="A307" s="246" t="s">
        <v>1962</v>
      </c>
      <c r="B307" s="249" t="s">
        <v>1963</v>
      </c>
      <c r="C307" s="248"/>
      <c r="D307" s="248"/>
      <c r="E307" s="248"/>
    </row>
    <row r="308" spans="1:5">
      <c r="A308" s="246" t="s">
        <v>1964</v>
      </c>
      <c r="B308" s="249" t="s">
        <v>1965</v>
      </c>
      <c r="C308" s="248"/>
      <c r="D308" s="248"/>
      <c r="E308" s="248"/>
    </row>
    <row r="309" spans="1:5">
      <c r="A309" s="246" t="s">
        <v>1966</v>
      </c>
      <c r="B309" s="249" t="s">
        <v>1967</v>
      </c>
      <c r="C309" s="248"/>
      <c r="D309" s="248"/>
      <c r="E309" s="248"/>
    </row>
    <row r="310" spans="1:5">
      <c r="A310" s="246" t="s">
        <v>1968</v>
      </c>
      <c r="B310" s="247" t="s">
        <v>1969</v>
      </c>
      <c r="C310" s="248"/>
      <c r="D310" s="248"/>
      <c r="E310" s="248"/>
    </row>
    <row r="311" spans="1:5">
      <c r="A311" s="246" t="s">
        <v>1970</v>
      </c>
      <c r="B311" s="249" t="s">
        <v>1971</v>
      </c>
      <c r="C311" s="248"/>
      <c r="D311" s="248"/>
      <c r="E311" s="248"/>
    </row>
    <row r="312" spans="1:5">
      <c r="A312" s="246" t="s">
        <v>1972</v>
      </c>
      <c r="B312" s="249" t="s">
        <v>1973</v>
      </c>
      <c r="C312" s="248"/>
      <c r="D312" s="248"/>
      <c r="E312" s="248"/>
    </row>
    <row r="313" spans="1:5">
      <c r="A313" s="246" t="s">
        <v>1974</v>
      </c>
      <c r="B313" s="249" t="s">
        <v>1975</v>
      </c>
      <c r="C313" s="248"/>
      <c r="D313" s="248"/>
      <c r="E313" s="248"/>
    </row>
    <row r="314" spans="1:5">
      <c r="A314" s="246" t="s">
        <v>1976</v>
      </c>
      <c r="B314" s="249" t="s">
        <v>1977</v>
      </c>
      <c r="C314" s="248"/>
      <c r="D314" s="248"/>
      <c r="E314" s="248"/>
    </row>
    <row r="315" spans="1:5">
      <c r="A315" s="246" t="s">
        <v>1978</v>
      </c>
      <c r="B315" s="249" t="s">
        <v>1979</v>
      </c>
      <c r="C315" s="248"/>
      <c r="D315" s="248"/>
      <c r="E315" s="248"/>
    </row>
    <row r="316" spans="1:5">
      <c r="A316" s="246" t="s">
        <v>1980</v>
      </c>
      <c r="B316" s="249" t="s">
        <v>1981</v>
      </c>
      <c r="C316" s="248"/>
      <c r="D316" s="248"/>
      <c r="E316" s="248"/>
    </row>
    <row r="317" spans="1:5">
      <c r="A317" s="246" t="s">
        <v>1982</v>
      </c>
      <c r="B317" s="249" t="s">
        <v>1983</v>
      </c>
      <c r="C317" s="248"/>
      <c r="D317" s="248"/>
      <c r="E317" s="248"/>
    </row>
    <row r="318" spans="1:5">
      <c r="A318" s="246" t="s">
        <v>1984</v>
      </c>
      <c r="B318" s="249" t="s">
        <v>1985</v>
      </c>
      <c r="C318" s="248"/>
      <c r="D318" s="248"/>
      <c r="E318" s="248"/>
    </row>
    <row r="319" spans="1:5">
      <c r="A319" s="246" t="s">
        <v>1986</v>
      </c>
      <c r="B319" s="249" t="s">
        <v>1987</v>
      </c>
      <c r="C319" s="248"/>
      <c r="D319" s="248"/>
      <c r="E319" s="248"/>
    </row>
    <row r="320" spans="1:5">
      <c r="A320" s="246" t="s">
        <v>1988</v>
      </c>
      <c r="B320" s="249" t="s">
        <v>1989</v>
      </c>
      <c r="C320" s="248"/>
      <c r="D320" s="248"/>
      <c r="E320" s="248"/>
    </row>
    <row r="321" spans="1:5">
      <c r="A321" s="246" t="s">
        <v>1990</v>
      </c>
      <c r="B321" s="249" t="s">
        <v>1991</v>
      </c>
      <c r="C321" s="248"/>
      <c r="D321" s="248"/>
      <c r="E321" s="248"/>
    </row>
    <row r="322" spans="1:5">
      <c r="A322" s="246" t="s">
        <v>1992</v>
      </c>
      <c r="B322" s="249" t="s">
        <v>1993</v>
      </c>
      <c r="C322" s="248"/>
      <c r="D322" s="248"/>
      <c r="E322" s="248"/>
    </row>
    <row r="323" spans="1:5">
      <c r="A323" s="246" t="s">
        <v>1994</v>
      </c>
      <c r="B323" s="249" t="s">
        <v>1995</v>
      </c>
      <c r="C323" s="248"/>
      <c r="D323" s="248"/>
      <c r="E323" s="248"/>
    </row>
    <row r="324" spans="1:5">
      <c r="A324" s="246" t="s">
        <v>1996</v>
      </c>
      <c r="B324" s="249" t="s">
        <v>1997</v>
      </c>
      <c r="C324" s="248"/>
      <c r="D324" s="248"/>
      <c r="E324" s="248"/>
    </row>
    <row r="325" spans="1:5">
      <c r="A325" s="246" t="s">
        <v>1998</v>
      </c>
      <c r="B325" s="249" t="s">
        <v>1999</v>
      </c>
      <c r="C325" s="248"/>
      <c r="D325" s="248"/>
      <c r="E325" s="248"/>
    </row>
    <row r="326" spans="1:5">
      <c r="A326" s="246" t="s">
        <v>2000</v>
      </c>
      <c r="B326" s="249" t="s">
        <v>2001</v>
      </c>
      <c r="C326" s="248"/>
      <c r="D326" s="248"/>
      <c r="E326" s="248"/>
    </row>
    <row r="327" spans="1:5">
      <c r="A327" s="246" t="s">
        <v>2002</v>
      </c>
      <c r="B327" s="249" t="s">
        <v>2003</v>
      </c>
      <c r="C327" s="248"/>
      <c r="D327" s="248"/>
      <c r="E327" s="248"/>
    </row>
    <row r="328" spans="1:5">
      <c r="A328" s="246" t="s">
        <v>2004</v>
      </c>
      <c r="B328" s="249" t="s">
        <v>2005</v>
      </c>
      <c r="C328" s="248"/>
      <c r="D328" s="248"/>
      <c r="E328" s="248"/>
    </row>
    <row r="329" spans="1:5">
      <c r="A329" s="246" t="s">
        <v>2006</v>
      </c>
      <c r="B329" s="249" t="s">
        <v>2007</v>
      </c>
      <c r="C329" s="248"/>
      <c r="D329" s="248"/>
      <c r="E329" s="248"/>
    </row>
    <row r="330" spans="1:5">
      <c r="A330" s="246" t="s">
        <v>2008</v>
      </c>
      <c r="B330" s="247" t="s">
        <v>2009</v>
      </c>
      <c r="C330" s="248"/>
      <c r="D330" s="248"/>
      <c r="E330" s="248"/>
    </row>
    <row r="331" spans="1:5">
      <c r="A331" s="246" t="s">
        <v>2010</v>
      </c>
      <c r="B331" s="249" t="s">
        <v>2011</v>
      </c>
      <c r="C331" s="248"/>
      <c r="D331" s="248"/>
      <c r="E331" s="248"/>
    </row>
    <row r="332" spans="1:5">
      <c r="A332" s="246" t="s">
        <v>2012</v>
      </c>
      <c r="B332" s="249" t="s">
        <v>2013</v>
      </c>
      <c r="C332" s="248"/>
      <c r="D332" s="248"/>
      <c r="E332" s="248"/>
    </row>
    <row r="333" spans="1:5" ht="25.5">
      <c r="A333" s="246" t="s">
        <v>2014</v>
      </c>
      <c r="B333" s="249" t="s">
        <v>2015</v>
      </c>
      <c r="C333" s="248"/>
      <c r="D333" s="248"/>
      <c r="E333" s="248"/>
    </row>
    <row r="334" spans="1:5">
      <c r="A334" s="246" t="s">
        <v>2016</v>
      </c>
      <c r="B334" s="249" t="s">
        <v>2017</v>
      </c>
      <c r="C334" s="248"/>
      <c r="D334" s="248"/>
      <c r="E334" s="248"/>
    </row>
    <row r="335" spans="1:5">
      <c r="A335" s="246" t="s">
        <v>2018</v>
      </c>
      <c r="B335" s="249" t="s">
        <v>2019</v>
      </c>
      <c r="C335" s="248"/>
      <c r="D335" s="248"/>
      <c r="E335" s="248"/>
    </row>
    <row r="336" spans="1:5">
      <c r="A336" s="243" t="s">
        <v>2020</v>
      </c>
      <c r="B336" s="244" t="s">
        <v>2021</v>
      </c>
      <c r="C336" s="245"/>
      <c r="D336" s="245"/>
      <c r="E336" s="245"/>
    </row>
    <row r="337" spans="1:5">
      <c r="A337" s="246" t="s">
        <v>2022</v>
      </c>
      <c r="B337" s="247" t="s">
        <v>2023</v>
      </c>
      <c r="C337" s="248"/>
      <c r="D337" s="248"/>
      <c r="E337" s="248"/>
    </row>
    <row r="338" spans="1:5">
      <c r="A338" s="246" t="s">
        <v>2024</v>
      </c>
      <c r="B338" s="249" t="s">
        <v>2025</v>
      </c>
      <c r="C338" s="248"/>
      <c r="D338" s="248"/>
      <c r="E338" s="248"/>
    </row>
    <row r="339" spans="1:5">
      <c r="A339" s="246" t="s">
        <v>2026</v>
      </c>
      <c r="B339" s="249" t="s">
        <v>2027</v>
      </c>
      <c r="C339" s="248"/>
      <c r="D339" s="248"/>
      <c r="E339" s="248"/>
    </row>
    <row r="340" spans="1:5" ht="25.5">
      <c r="A340" s="246" t="s">
        <v>2028</v>
      </c>
      <c r="B340" s="249" t="s">
        <v>2029</v>
      </c>
      <c r="C340" s="248"/>
      <c r="D340" s="248"/>
      <c r="E340" s="248"/>
    </row>
    <row r="341" spans="1:5">
      <c r="A341" s="246" t="s">
        <v>2030</v>
      </c>
      <c r="B341" s="249" t="s">
        <v>2031</v>
      </c>
      <c r="C341" s="248"/>
      <c r="D341" s="248"/>
      <c r="E341" s="248"/>
    </row>
    <row r="342" spans="1:5">
      <c r="A342" s="246" t="s">
        <v>2032</v>
      </c>
      <c r="B342" s="247" t="s">
        <v>2033</v>
      </c>
      <c r="C342" s="248"/>
      <c r="D342" s="248"/>
      <c r="E342" s="248"/>
    </row>
    <row r="343" spans="1:5">
      <c r="A343" s="246" t="s">
        <v>2034</v>
      </c>
      <c r="B343" s="249" t="s">
        <v>2035</v>
      </c>
      <c r="C343" s="248"/>
      <c r="D343" s="248"/>
      <c r="E343" s="248"/>
    </row>
    <row r="344" spans="1:5">
      <c r="A344" s="246" t="s">
        <v>2036</v>
      </c>
      <c r="B344" s="249" t="s">
        <v>2037</v>
      </c>
      <c r="C344" s="248"/>
      <c r="D344" s="248"/>
      <c r="E344" s="248"/>
    </row>
    <row r="345" spans="1:5">
      <c r="A345" s="246" t="s">
        <v>2038</v>
      </c>
      <c r="B345" s="249" t="s">
        <v>2039</v>
      </c>
      <c r="C345" s="248"/>
      <c r="D345" s="248"/>
      <c r="E345" s="248"/>
    </row>
    <row r="346" spans="1:5">
      <c r="A346" s="246" t="s">
        <v>2040</v>
      </c>
      <c r="B346" s="249" t="s">
        <v>2041</v>
      </c>
      <c r="C346" s="248"/>
      <c r="D346" s="248"/>
      <c r="E346" s="248"/>
    </row>
    <row r="347" spans="1:5">
      <c r="A347" s="246" t="s">
        <v>2042</v>
      </c>
      <c r="B347" s="249" t="s">
        <v>2043</v>
      </c>
      <c r="C347" s="248"/>
      <c r="D347" s="248"/>
      <c r="E347" s="248"/>
    </row>
    <row r="348" spans="1:5">
      <c r="A348" s="246" t="s">
        <v>2044</v>
      </c>
      <c r="B348" s="249" t="s">
        <v>2045</v>
      </c>
      <c r="C348" s="248"/>
      <c r="D348" s="248"/>
      <c r="E348" s="248"/>
    </row>
    <row r="349" spans="1:5">
      <c r="A349" s="246" t="s">
        <v>2046</v>
      </c>
      <c r="B349" s="249" t="s">
        <v>2047</v>
      </c>
      <c r="C349" s="248"/>
      <c r="D349" s="248"/>
      <c r="E349" s="248"/>
    </row>
    <row r="350" spans="1:5">
      <c r="A350" s="246" t="s">
        <v>2048</v>
      </c>
      <c r="B350" s="249" t="s">
        <v>2049</v>
      </c>
      <c r="C350" s="248"/>
      <c r="D350" s="248"/>
      <c r="E350" s="248"/>
    </row>
    <row r="351" spans="1:5">
      <c r="A351" s="246" t="s">
        <v>2050</v>
      </c>
      <c r="B351" s="249" t="s">
        <v>2051</v>
      </c>
      <c r="C351" s="248"/>
      <c r="D351" s="248"/>
      <c r="E351" s="248"/>
    </row>
    <row r="352" spans="1:5">
      <c r="A352" s="246" t="s">
        <v>2052</v>
      </c>
      <c r="B352" s="249" t="s">
        <v>2053</v>
      </c>
      <c r="C352" s="248"/>
      <c r="D352" s="248"/>
      <c r="E352" s="248"/>
    </row>
    <row r="353" spans="1:5">
      <c r="A353" s="246" t="s">
        <v>2054</v>
      </c>
      <c r="B353" s="249" t="s">
        <v>2055</v>
      </c>
      <c r="C353" s="248"/>
      <c r="D353" s="248"/>
      <c r="E353" s="248"/>
    </row>
    <row r="354" spans="1:5">
      <c r="A354" s="246" t="s">
        <v>2056</v>
      </c>
      <c r="B354" s="249" t="s">
        <v>2057</v>
      </c>
      <c r="C354" s="248"/>
      <c r="D354" s="248"/>
      <c r="E354" s="248"/>
    </row>
    <row r="355" spans="1:5">
      <c r="A355" s="246" t="s">
        <v>2058</v>
      </c>
      <c r="B355" s="249" t="s">
        <v>2059</v>
      </c>
      <c r="C355" s="248"/>
      <c r="D355" s="248"/>
      <c r="E355" s="248"/>
    </row>
    <row r="356" spans="1:5">
      <c r="A356" s="246" t="s">
        <v>2060</v>
      </c>
      <c r="B356" s="249" t="s">
        <v>2061</v>
      </c>
      <c r="C356" s="248"/>
      <c r="D356" s="248"/>
      <c r="E356" s="248"/>
    </row>
    <row r="357" spans="1:5">
      <c r="A357" s="246" t="s">
        <v>2062</v>
      </c>
      <c r="B357" s="249" t="s">
        <v>2063</v>
      </c>
      <c r="C357" s="248"/>
      <c r="D357" s="248"/>
      <c r="E357" s="248"/>
    </row>
    <row r="358" spans="1:5">
      <c r="A358" s="246" t="s">
        <v>2064</v>
      </c>
      <c r="B358" s="249" t="s">
        <v>2065</v>
      </c>
      <c r="C358" s="248"/>
      <c r="D358" s="248"/>
      <c r="E358" s="248"/>
    </row>
    <row r="359" spans="1:5">
      <c r="A359" s="246" t="s">
        <v>2066</v>
      </c>
      <c r="B359" s="249" t="s">
        <v>2067</v>
      </c>
      <c r="C359" s="248"/>
      <c r="D359" s="248"/>
      <c r="E359" s="248"/>
    </row>
    <row r="360" spans="1:5">
      <c r="A360" s="246" t="s">
        <v>2068</v>
      </c>
      <c r="B360" s="249" t="s">
        <v>2069</v>
      </c>
      <c r="C360" s="248"/>
      <c r="D360" s="248"/>
      <c r="E360" s="248"/>
    </row>
    <row r="361" spans="1:5">
      <c r="A361" s="243" t="s">
        <v>2070</v>
      </c>
      <c r="B361" s="250" t="s">
        <v>2071</v>
      </c>
      <c r="C361" s="245"/>
      <c r="D361" s="245"/>
      <c r="E361" s="245"/>
    </row>
    <row r="362" spans="1:5" ht="25.5">
      <c r="A362" s="246" t="s">
        <v>2072</v>
      </c>
      <c r="B362" s="249" t="s">
        <v>2073</v>
      </c>
      <c r="C362" s="248"/>
      <c r="D362" s="248"/>
      <c r="E362" s="248"/>
    </row>
    <row r="363" spans="1:5">
      <c r="A363" s="246" t="s">
        <v>2074</v>
      </c>
      <c r="B363" s="249" t="s">
        <v>2075</v>
      </c>
      <c r="C363" s="248"/>
      <c r="D363" s="248"/>
      <c r="E363" s="248"/>
    </row>
    <row r="364" spans="1:5">
      <c r="A364" s="246" t="s">
        <v>2076</v>
      </c>
      <c r="B364" s="249" t="s">
        <v>2077</v>
      </c>
      <c r="C364" s="248"/>
      <c r="D364" s="248"/>
      <c r="E364" s="248"/>
    </row>
    <row r="365" spans="1:5">
      <c r="A365" s="246" t="s">
        <v>2078</v>
      </c>
      <c r="B365" s="249" t="s">
        <v>2079</v>
      </c>
      <c r="C365" s="248"/>
      <c r="D365" s="248"/>
      <c r="E365" s="248"/>
    </row>
    <row r="366" spans="1:5">
      <c r="A366" s="246" t="s">
        <v>2080</v>
      </c>
      <c r="B366" s="249" t="s">
        <v>2081</v>
      </c>
      <c r="C366" s="248"/>
      <c r="D366" s="248"/>
      <c r="E366" s="248"/>
    </row>
    <row r="367" spans="1:5">
      <c r="A367" s="246" t="s">
        <v>2082</v>
      </c>
      <c r="B367" s="249" t="s">
        <v>2083</v>
      </c>
      <c r="C367" s="248"/>
      <c r="D367" s="248"/>
      <c r="E367" s="248"/>
    </row>
    <row r="368" spans="1:5">
      <c r="A368" s="246" t="s">
        <v>2084</v>
      </c>
      <c r="B368" s="249" t="s">
        <v>2085</v>
      </c>
      <c r="C368" s="248"/>
      <c r="D368" s="248"/>
      <c r="E368" s="248"/>
    </row>
    <row r="369" spans="1:5">
      <c r="A369" s="246" t="s">
        <v>2086</v>
      </c>
      <c r="B369" s="249" t="s">
        <v>2087</v>
      </c>
      <c r="C369" s="248"/>
      <c r="D369" s="248"/>
      <c r="E369" s="248"/>
    </row>
    <row r="370" spans="1:5">
      <c r="A370" s="246" t="s">
        <v>2088</v>
      </c>
      <c r="B370" s="249" t="s">
        <v>2089</v>
      </c>
      <c r="C370" s="248"/>
      <c r="D370" s="248"/>
      <c r="E370" s="248"/>
    </row>
    <row r="371" spans="1:5">
      <c r="A371" s="246" t="s">
        <v>2090</v>
      </c>
      <c r="B371" s="249" t="s">
        <v>2091</v>
      </c>
      <c r="C371" s="248"/>
      <c r="D371" s="248"/>
      <c r="E371" s="248"/>
    </row>
    <row r="372" spans="1:5">
      <c r="A372" s="246" t="s">
        <v>2092</v>
      </c>
      <c r="B372" s="249" t="s">
        <v>2093</v>
      </c>
      <c r="C372" s="248"/>
      <c r="D372" s="248"/>
      <c r="E372" s="248"/>
    </row>
    <row r="373" spans="1:5">
      <c r="A373" s="246" t="s">
        <v>2094</v>
      </c>
      <c r="B373" s="249" t="s">
        <v>2095</v>
      </c>
      <c r="C373" s="248"/>
      <c r="D373" s="248"/>
      <c r="E373" s="248"/>
    </row>
    <row r="374" spans="1:5">
      <c r="A374" s="246" t="s">
        <v>2096</v>
      </c>
      <c r="B374" s="249" t="s">
        <v>2097</v>
      </c>
      <c r="C374" s="248"/>
      <c r="D374" s="248"/>
      <c r="E374" s="248"/>
    </row>
    <row r="375" spans="1:5">
      <c r="A375" s="246" t="s">
        <v>2098</v>
      </c>
      <c r="B375" s="249" t="s">
        <v>2099</v>
      </c>
      <c r="C375" s="248"/>
      <c r="D375" s="248"/>
      <c r="E375" s="248"/>
    </row>
    <row r="376" spans="1:5">
      <c r="A376" s="243" t="s">
        <v>2100</v>
      </c>
      <c r="B376" s="250" t="s">
        <v>2101</v>
      </c>
      <c r="C376" s="245"/>
      <c r="D376" s="245"/>
      <c r="E376" s="245"/>
    </row>
    <row r="377" spans="1:5">
      <c r="A377" s="246" t="s">
        <v>2102</v>
      </c>
      <c r="B377" s="249" t="s">
        <v>2103</v>
      </c>
      <c r="C377" s="248"/>
      <c r="D377" s="248"/>
      <c r="E377" s="248"/>
    </row>
    <row r="378" spans="1:5">
      <c r="A378" s="246" t="s">
        <v>2104</v>
      </c>
      <c r="B378" s="249" t="s">
        <v>2105</v>
      </c>
      <c r="C378" s="248"/>
      <c r="D378" s="248"/>
      <c r="E378" s="248"/>
    </row>
    <row r="379" spans="1:5">
      <c r="A379" s="246" t="s">
        <v>2106</v>
      </c>
      <c r="B379" s="249" t="s">
        <v>2107</v>
      </c>
      <c r="C379" s="248"/>
      <c r="D379" s="248"/>
      <c r="E379" s="248"/>
    </row>
    <row r="380" spans="1:5">
      <c r="A380" s="246" t="s">
        <v>2108</v>
      </c>
      <c r="B380" s="249" t="s">
        <v>2109</v>
      </c>
      <c r="C380" s="248"/>
      <c r="D380" s="248"/>
      <c r="E380" s="248"/>
    </row>
    <row r="381" spans="1:5">
      <c r="A381" s="243" t="s">
        <v>2110</v>
      </c>
      <c r="B381" s="250" t="s">
        <v>2111</v>
      </c>
      <c r="C381" s="245"/>
      <c r="D381" s="245"/>
      <c r="E381" s="245"/>
    </row>
    <row r="382" spans="1:5">
      <c r="A382" s="246" t="s">
        <v>2112</v>
      </c>
      <c r="B382" s="249" t="s">
        <v>2113</v>
      </c>
      <c r="C382" s="248"/>
      <c r="D382" s="248"/>
      <c r="E382" s="248"/>
    </row>
    <row r="383" spans="1:5">
      <c r="A383" s="246" t="s">
        <v>2114</v>
      </c>
      <c r="B383" s="249" t="s">
        <v>2115</v>
      </c>
      <c r="C383" s="248"/>
      <c r="D383" s="248"/>
      <c r="E383" s="248"/>
    </row>
    <row r="384" spans="1:5">
      <c r="A384" s="246" t="s">
        <v>2116</v>
      </c>
      <c r="B384" s="249" t="s">
        <v>2117</v>
      </c>
      <c r="C384" s="248"/>
      <c r="D384" s="248"/>
      <c r="E384" s="248"/>
    </row>
    <row r="385" spans="1:5">
      <c r="A385" s="246" t="s">
        <v>2118</v>
      </c>
      <c r="B385" s="249" t="s">
        <v>2119</v>
      </c>
      <c r="C385" s="248"/>
      <c r="D385" s="248"/>
      <c r="E385" s="248"/>
    </row>
    <row r="386" spans="1:5">
      <c r="A386" s="246" t="s">
        <v>2120</v>
      </c>
      <c r="B386" s="249" t="s">
        <v>2121</v>
      </c>
      <c r="C386" s="248"/>
      <c r="D386" s="248"/>
      <c r="E386" s="248"/>
    </row>
    <row r="387" spans="1:5">
      <c r="A387" s="246" t="s">
        <v>2122</v>
      </c>
      <c r="B387" s="249" t="s">
        <v>2123</v>
      </c>
      <c r="C387" s="248"/>
      <c r="D387" s="248"/>
      <c r="E387" s="248"/>
    </row>
    <row r="388" spans="1:5">
      <c r="A388" s="246" t="s">
        <v>2124</v>
      </c>
      <c r="B388" s="249" t="s">
        <v>2125</v>
      </c>
      <c r="C388" s="248"/>
      <c r="D388" s="248"/>
      <c r="E388" s="248"/>
    </row>
    <row r="389" spans="1:5">
      <c r="A389" s="246" t="s">
        <v>2126</v>
      </c>
      <c r="B389" s="249" t="s">
        <v>2127</v>
      </c>
      <c r="C389" s="248"/>
      <c r="D389" s="248"/>
      <c r="E389" s="248"/>
    </row>
    <row r="390" spans="1:5">
      <c r="A390" s="246" t="s">
        <v>2128</v>
      </c>
      <c r="B390" s="249" t="s">
        <v>2129</v>
      </c>
      <c r="C390" s="248"/>
      <c r="D390" s="248"/>
      <c r="E390" s="248"/>
    </row>
    <row r="391" spans="1:5">
      <c r="A391" s="246" t="s">
        <v>2130</v>
      </c>
      <c r="B391" s="249" t="s">
        <v>2131</v>
      </c>
      <c r="C391" s="248"/>
      <c r="D391" s="248"/>
      <c r="E391" s="248"/>
    </row>
    <row r="392" spans="1:5">
      <c r="A392" s="246" t="s">
        <v>2132</v>
      </c>
      <c r="B392" s="249" t="s">
        <v>2133</v>
      </c>
      <c r="C392" s="248"/>
      <c r="D392" s="248"/>
      <c r="E392" s="248"/>
    </row>
    <row r="393" spans="1:5">
      <c r="A393" s="246" t="s">
        <v>2134</v>
      </c>
      <c r="B393" s="249" t="s">
        <v>2135</v>
      </c>
      <c r="C393" s="248"/>
      <c r="D393" s="248"/>
      <c r="E393" s="248"/>
    </row>
    <row r="394" spans="1:5">
      <c r="A394" s="246" t="s">
        <v>2136</v>
      </c>
      <c r="B394" s="249" t="s">
        <v>2137</v>
      </c>
      <c r="C394" s="248"/>
      <c r="D394" s="248"/>
      <c r="E394" s="248"/>
    </row>
    <row r="395" spans="1:5">
      <c r="A395" s="243" t="s">
        <v>2138</v>
      </c>
      <c r="B395" s="251" t="s">
        <v>2139</v>
      </c>
      <c r="C395" s="245"/>
      <c r="D395" s="245"/>
      <c r="E395" s="245"/>
    </row>
    <row r="396" spans="1:5">
      <c r="A396" s="246" t="s">
        <v>2140</v>
      </c>
      <c r="B396" s="249" t="s">
        <v>2141</v>
      </c>
      <c r="C396" s="248"/>
      <c r="D396" s="248"/>
      <c r="E396" s="248"/>
    </row>
    <row r="397" spans="1:5">
      <c r="A397" s="246" t="s">
        <v>2142</v>
      </c>
      <c r="B397" s="249" t="s">
        <v>2143</v>
      </c>
      <c r="C397" s="248"/>
      <c r="D397" s="248"/>
      <c r="E397" s="248"/>
    </row>
    <row r="398" spans="1:5">
      <c r="A398" s="246" t="s">
        <v>2144</v>
      </c>
      <c r="B398" s="249" t="s">
        <v>2145</v>
      </c>
      <c r="C398" s="248"/>
      <c r="D398" s="248"/>
      <c r="E398" s="248"/>
    </row>
    <row r="399" spans="1:5">
      <c r="A399" s="246" t="s">
        <v>2146</v>
      </c>
      <c r="B399" s="249" t="s">
        <v>2147</v>
      </c>
      <c r="C399" s="248"/>
      <c r="D399" s="248"/>
      <c r="E399" s="248"/>
    </row>
    <row r="400" spans="1:5" ht="25.5">
      <c r="A400" s="246" t="s">
        <v>2148</v>
      </c>
      <c r="B400" s="249" t="s">
        <v>2149</v>
      </c>
      <c r="C400" s="248"/>
      <c r="D400" s="248"/>
      <c r="E400" s="248"/>
    </row>
    <row r="401" spans="1:5" ht="25.5">
      <c r="A401" s="246" t="s">
        <v>2150</v>
      </c>
      <c r="B401" s="249" t="s">
        <v>2151</v>
      </c>
      <c r="C401" s="248"/>
      <c r="D401" s="248"/>
      <c r="E401" s="248"/>
    </row>
    <row r="402" spans="1:5">
      <c r="A402" s="246" t="s">
        <v>2152</v>
      </c>
      <c r="B402" s="249" t="s">
        <v>2153</v>
      </c>
      <c r="C402" s="248"/>
      <c r="D402" s="248"/>
      <c r="E402" s="248"/>
    </row>
    <row r="403" spans="1:5">
      <c r="A403" s="246" t="s">
        <v>2154</v>
      </c>
      <c r="B403" s="249" t="s">
        <v>2155</v>
      </c>
      <c r="C403" s="248"/>
      <c r="D403" s="248"/>
      <c r="E403" s="248"/>
    </row>
    <row r="404" spans="1:5">
      <c r="A404" s="246" t="s">
        <v>2156</v>
      </c>
      <c r="B404" s="249" t="s">
        <v>2157</v>
      </c>
      <c r="C404" s="248"/>
      <c r="D404" s="248"/>
      <c r="E404" s="248"/>
    </row>
    <row r="405" spans="1:5">
      <c r="A405" s="246" t="s">
        <v>2158</v>
      </c>
      <c r="B405" s="249" t="s">
        <v>2159</v>
      </c>
      <c r="C405" s="248"/>
      <c r="D405" s="248"/>
      <c r="E405" s="248"/>
    </row>
    <row r="406" spans="1:5">
      <c r="A406" s="246" t="s">
        <v>2160</v>
      </c>
      <c r="B406" s="249" t="s">
        <v>2161</v>
      </c>
      <c r="C406" s="248"/>
      <c r="D406" s="248"/>
      <c r="E406" s="248"/>
    </row>
    <row r="407" spans="1:5">
      <c r="A407" s="246" t="s">
        <v>2162</v>
      </c>
      <c r="B407" s="249" t="s">
        <v>2163</v>
      </c>
      <c r="C407" s="248"/>
      <c r="D407" s="248"/>
      <c r="E407" s="248"/>
    </row>
    <row r="408" spans="1:5">
      <c r="A408" s="246" t="s">
        <v>2164</v>
      </c>
      <c r="B408" s="249" t="s">
        <v>2165</v>
      </c>
      <c r="C408" s="248"/>
      <c r="D408" s="248"/>
      <c r="E408" s="248"/>
    </row>
    <row r="409" spans="1:5">
      <c r="A409" s="246" t="s">
        <v>2166</v>
      </c>
      <c r="B409" s="249" t="s">
        <v>2167</v>
      </c>
      <c r="C409" s="248"/>
      <c r="D409" s="248"/>
      <c r="E409" s="248"/>
    </row>
    <row r="410" spans="1:5" ht="25.5">
      <c r="A410" s="246" t="s">
        <v>2168</v>
      </c>
      <c r="B410" s="249" t="s">
        <v>2169</v>
      </c>
      <c r="C410" s="248"/>
      <c r="D410" s="248"/>
      <c r="E410" s="248"/>
    </row>
    <row r="411" spans="1:5">
      <c r="A411" s="246" t="s">
        <v>2170</v>
      </c>
      <c r="B411" s="249" t="s">
        <v>2171</v>
      </c>
      <c r="C411" s="248"/>
      <c r="D411" s="248"/>
      <c r="E411" s="248"/>
    </row>
    <row r="412" spans="1:5">
      <c r="A412" s="246" t="s">
        <v>2172</v>
      </c>
      <c r="B412" s="249" t="s">
        <v>2173</v>
      </c>
      <c r="C412" s="248"/>
      <c r="D412" s="248"/>
      <c r="E412" s="248"/>
    </row>
    <row r="413" spans="1:5">
      <c r="A413" s="246" t="s">
        <v>2174</v>
      </c>
      <c r="B413" s="249" t="s">
        <v>2175</v>
      </c>
      <c r="C413" s="248"/>
      <c r="D413" s="248"/>
      <c r="E413" s="248"/>
    </row>
    <row r="414" spans="1:5">
      <c r="A414" s="246" t="s">
        <v>2176</v>
      </c>
      <c r="B414" s="249" t="s">
        <v>2177</v>
      </c>
      <c r="C414" s="248"/>
      <c r="D414" s="248"/>
      <c r="E414" s="248"/>
    </row>
    <row r="415" spans="1:5">
      <c r="A415" s="246" t="s">
        <v>2178</v>
      </c>
      <c r="B415" s="249" t="s">
        <v>2179</v>
      </c>
      <c r="C415" s="248"/>
      <c r="D415" s="248"/>
      <c r="E415" s="248"/>
    </row>
    <row r="416" spans="1:5">
      <c r="A416" s="246" t="s">
        <v>2180</v>
      </c>
      <c r="B416" s="249" t="s">
        <v>2181</v>
      </c>
      <c r="C416" s="248"/>
      <c r="D416" s="248"/>
      <c r="E416" s="248"/>
    </row>
    <row r="417" spans="1:5">
      <c r="A417" s="246" t="s">
        <v>2182</v>
      </c>
      <c r="B417" s="249" t="s">
        <v>2183</v>
      </c>
      <c r="C417" s="248"/>
      <c r="D417" s="248"/>
      <c r="E417" s="248"/>
    </row>
    <row r="418" spans="1:5">
      <c r="A418" s="246" t="s">
        <v>2184</v>
      </c>
      <c r="B418" s="249" t="s">
        <v>2185</v>
      </c>
      <c r="C418" s="248"/>
      <c r="D418" s="248"/>
      <c r="E418" s="248"/>
    </row>
    <row r="419" spans="1:5">
      <c r="A419" s="246" t="s">
        <v>2186</v>
      </c>
      <c r="B419" s="249" t="s">
        <v>2187</v>
      </c>
      <c r="C419" s="248"/>
      <c r="D419" s="248"/>
      <c r="E419" s="248"/>
    </row>
    <row r="420" spans="1:5">
      <c r="A420" s="246" t="s">
        <v>2188</v>
      </c>
      <c r="B420" s="249" t="s">
        <v>2189</v>
      </c>
      <c r="C420" s="248"/>
      <c r="D420" s="248"/>
      <c r="E420" s="248"/>
    </row>
    <row r="421" spans="1:5">
      <c r="A421" s="246" t="s">
        <v>2190</v>
      </c>
      <c r="B421" s="249" t="s">
        <v>2191</v>
      </c>
      <c r="C421" s="248"/>
      <c r="D421" s="248"/>
      <c r="E421" s="248"/>
    </row>
    <row r="422" spans="1:5">
      <c r="A422" s="246" t="s">
        <v>2192</v>
      </c>
      <c r="B422" s="249" t="s">
        <v>2193</v>
      </c>
      <c r="C422" s="248"/>
      <c r="D422" s="248"/>
      <c r="E422" s="248"/>
    </row>
    <row r="423" spans="1:5">
      <c r="A423" s="246" t="s">
        <v>2194</v>
      </c>
      <c r="B423" s="249" t="s">
        <v>2195</v>
      </c>
      <c r="C423" s="248"/>
      <c r="D423" s="248"/>
      <c r="E423" s="248"/>
    </row>
    <row r="424" spans="1:5">
      <c r="A424" s="246" t="s">
        <v>2196</v>
      </c>
      <c r="B424" s="249" t="s">
        <v>2197</v>
      </c>
      <c r="C424" s="248"/>
      <c r="D424" s="248"/>
      <c r="E424" s="248"/>
    </row>
    <row r="425" spans="1:5" ht="25.5">
      <c r="A425" s="243" t="s">
        <v>2198</v>
      </c>
      <c r="B425" s="250" t="s">
        <v>2199</v>
      </c>
      <c r="C425" s="245"/>
      <c r="D425" s="245"/>
      <c r="E425" s="245"/>
    </row>
    <row r="426" spans="1:5">
      <c r="A426" s="246" t="s">
        <v>2200</v>
      </c>
      <c r="B426" s="249" t="s">
        <v>2201</v>
      </c>
      <c r="C426" s="248"/>
      <c r="D426" s="248"/>
      <c r="E426" s="248"/>
    </row>
    <row r="427" spans="1:5">
      <c r="A427" s="246" t="s">
        <v>2202</v>
      </c>
      <c r="B427" s="249" t="s">
        <v>2203</v>
      </c>
      <c r="C427" s="248"/>
      <c r="D427" s="248"/>
      <c r="E427" s="248"/>
    </row>
    <row r="428" spans="1:5">
      <c r="A428" s="246" t="s">
        <v>2204</v>
      </c>
      <c r="B428" s="249" t="s">
        <v>2205</v>
      </c>
      <c r="C428" s="248"/>
      <c r="D428" s="248"/>
      <c r="E428" s="248"/>
    </row>
    <row r="429" spans="1:5">
      <c r="A429" s="246" t="s">
        <v>2206</v>
      </c>
      <c r="B429" s="249" t="s">
        <v>2207</v>
      </c>
      <c r="C429" s="248"/>
      <c r="D429" s="248"/>
      <c r="E429" s="248"/>
    </row>
    <row r="430" spans="1:5">
      <c r="A430" s="246" t="s">
        <v>2208</v>
      </c>
      <c r="B430" s="249" t="s">
        <v>2209</v>
      </c>
      <c r="C430" s="248"/>
      <c r="D430" s="248"/>
      <c r="E430" s="248"/>
    </row>
    <row r="431" spans="1:5">
      <c r="A431" s="246" t="s">
        <v>2210</v>
      </c>
      <c r="B431" s="249" t="s">
        <v>2211</v>
      </c>
      <c r="C431" s="248"/>
      <c r="D431" s="248"/>
      <c r="E431" s="248"/>
    </row>
    <row r="432" spans="1:5" ht="25.5">
      <c r="A432" s="246" t="s">
        <v>2212</v>
      </c>
      <c r="B432" s="249" t="s">
        <v>2213</v>
      </c>
      <c r="C432" s="248"/>
      <c r="D432" s="248"/>
      <c r="E432" s="248"/>
    </row>
    <row r="433" spans="1:5">
      <c r="A433" s="246" t="s">
        <v>2214</v>
      </c>
      <c r="B433" s="249" t="s">
        <v>2215</v>
      </c>
      <c r="C433" s="248"/>
      <c r="D433" s="248"/>
      <c r="E433" s="248"/>
    </row>
    <row r="434" spans="1:5">
      <c r="A434" s="246" t="s">
        <v>2216</v>
      </c>
      <c r="B434" s="249" t="s">
        <v>2217</v>
      </c>
      <c r="C434" s="248"/>
      <c r="D434" s="248"/>
      <c r="E434" s="248"/>
    </row>
    <row r="435" spans="1:5">
      <c r="A435" s="246" t="s">
        <v>2218</v>
      </c>
      <c r="B435" s="249" t="s">
        <v>2219</v>
      </c>
      <c r="C435" s="248"/>
      <c r="D435" s="248"/>
      <c r="E435" s="248"/>
    </row>
    <row r="436" spans="1:5">
      <c r="A436" s="246" t="s">
        <v>2220</v>
      </c>
      <c r="B436" s="249" t="s">
        <v>2221</v>
      </c>
      <c r="C436" s="248"/>
      <c r="D436" s="248"/>
      <c r="E436" s="248"/>
    </row>
    <row r="437" spans="1:5">
      <c r="A437" s="246" t="s">
        <v>2222</v>
      </c>
      <c r="B437" s="249" t="s">
        <v>2223</v>
      </c>
      <c r="C437" s="248"/>
      <c r="D437" s="248"/>
      <c r="E437" s="248"/>
    </row>
    <row r="438" spans="1:5">
      <c r="A438" s="246" t="s">
        <v>2224</v>
      </c>
      <c r="B438" s="249" t="s">
        <v>2225</v>
      </c>
      <c r="C438" s="248"/>
      <c r="D438" s="248"/>
      <c r="E438" s="248"/>
    </row>
    <row r="439" spans="1:5">
      <c r="A439" s="246" t="s">
        <v>2226</v>
      </c>
      <c r="B439" s="249" t="s">
        <v>2227</v>
      </c>
      <c r="C439" s="248"/>
      <c r="D439" s="248"/>
      <c r="E439" s="248"/>
    </row>
    <row r="440" spans="1:5">
      <c r="A440" s="246" t="s">
        <v>2228</v>
      </c>
      <c r="B440" s="249" t="s">
        <v>2133</v>
      </c>
      <c r="C440" s="248"/>
      <c r="D440" s="248"/>
      <c r="E440" s="248"/>
    </row>
    <row r="441" spans="1:5">
      <c r="A441" s="246" t="s">
        <v>2229</v>
      </c>
      <c r="B441" s="249" t="s">
        <v>2135</v>
      </c>
      <c r="C441" s="248"/>
      <c r="D441" s="248"/>
      <c r="E441" s="248"/>
    </row>
    <row r="442" spans="1:5">
      <c r="A442" s="246" t="s">
        <v>2230</v>
      </c>
      <c r="B442" s="249" t="s">
        <v>2231</v>
      </c>
      <c r="C442" s="248"/>
      <c r="D442" s="248"/>
      <c r="E442" s="248"/>
    </row>
    <row r="443" spans="1:5">
      <c r="A443" s="243" t="s">
        <v>2232</v>
      </c>
      <c r="B443" s="250" t="s">
        <v>2233</v>
      </c>
      <c r="C443" s="245"/>
      <c r="D443" s="245"/>
      <c r="E443" s="245"/>
    </row>
    <row r="444" spans="1:5" ht="25.5">
      <c r="A444" s="246" t="s">
        <v>2234</v>
      </c>
      <c r="B444" s="249" t="s">
        <v>2235</v>
      </c>
      <c r="C444" s="248"/>
      <c r="D444" s="248"/>
      <c r="E444" s="248"/>
    </row>
    <row r="445" spans="1:5">
      <c r="A445" s="246" t="s">
        <v>2236</v>
      </c>
      <c r="B445" s="249" t="s">
        <v>2237</v>
      </c>
      <c r="C445" s="248"/>
      <c r="D445" s="248"/>
      <c r="E445" s="248"/>
    </row>
    <row r="446" spans="1:5">
      <c r="A446" s="246" t="s">
        <v>2238</v>
      </c>
      <c r="B446" s="249" t="s">
        <v>2239</v>
      </c>
      <c r="C446" s="248"/>
      <c r="D446" s="248"/>
      <c r="E446" s="248"/>
    </row>
    <row r="447" spans="1:5">
      <c r="A447" s="246" t="s">
        <v>2240</v>
      </c>
      <c r="B447" s="249" t="s">
        <v>2241</v>
      </c>
      <c r="C447" s="248"/>
      <c r="D447" s="248"/>
      <c r="E447" s="248"/>
    </row>
    <row r="448" spans="1:5">
      <c r="A448" s="246" t="s">
        <v>2242</v>
      </c>
      <c r="B448" s="249" t="s">
        <v>2243</v>
      </c>
      <c r="C448" s="248"/>
      <c r="D448" s="248"/>
      <c r="E448" s="248"/>
    </row>
    <row r="449" spans="1:5">
      <c r="A449" s="243" t="s">
        <v>2244</v>
      </c>
      <c r="B449" s="250" t="s">
        <v>2245</v>
      </c>
      <c r="C449" s="245"/>
      <c r="D449" s="245"/>
      <c r="E449" s="245"/>
    </row>
    <row r="450" spans="1:5">
      <c r="A450" s="246" t="s">
        <v>2246</v>
      </c>
      <c r="B450" s="249" t="s">
        <v>2247</v>
      </c>
      <c r="C450" s="248"/>
      <c r="D450" s="248"/>
      <c r="E450" s="248"/>
    </row>
    <row r="451" spans="1:5">
      <c r="A451" s="246" t="s">
        <v>2248</v>
      </c>
      <c r="B451" s="249" t="s">
        <v>2249</v>
      </c>
      <c r="C451" s="248"/>
      <c r="D451" s="248"/>
      <c r="E451" s="248"/>
    </row>
    <row r="452" spans="1:5">
      <c r="A452" s="246" t="s">
        <v>2250</v>
      </c>
      <c r="B452" s="249" t="s">
        <v>2251</v>
      </c>
      <c r="C452" s="248"/>
      <c r="D452" s="248"/>
      <c r="E452" s="248"/>
    </row>
    <row r="453" spans="1:5">
      <c r="A453" s="246" t="s">
        <v>2252</v>
      </c>
      <c r="B453" s="249" t="s">
        <v>2253</v>
      </c>
      <c r="C453" s="248"/>
      <c r="D453" s="248"/>
      <c r="E453" s="248"/>
    </row>
    <row r="454" spans="1:5">
      <c r="A454" s="246" t="s">
        <v>2254</v>
      </c>
      <c r="B454" s="249" t="s">
        <v>2255</v>
      </c>
      <c r="C454" s="248"/>
      <c r="D454" s="248"/>
      <c r="E454" s="248"/>
    </row>
    <row r="455" spans="1:5">
      <c r="A455" s="246" t="s">
        <v>2256</v>
      </c>
      <c r="B455" s="249" t="s">
        <v>2257</v>
      </c>
      <c r="C455" s="248"/>
      <c r="D455" s="248"/>
      <c r="E455" s="248"/>
    </row>
    <row r="456" spans="1:5">
      <c r="A456" s="246" t="s">
        <v>2258</v>
      </c>
      <c r="B456" s="249" t="s">
        <v>2259</v>
      </c>
      <c r="C456" s="248"/>
      <c r="D456" s="248"/>
      <c r="E456" s="248"/>
    </row>
    <row r="457" spans="1:5">
      <c r="A457" s="246" t="s">
        <v>2260</v>
      </c>
      <c r="B457" s="249" t="s">
        <v>2261</v>
      </c>
      <c r="C457" s="248"/>
      <c r="D457" s="248"/>
      <c r="E457" s="248"/>
    </row>
    <row r="458" spans="1:5">
      <c r="A458" s="246" t="s">
        <v>2262</v>
      </c>
      <c r="B458" s="249" t="s">
        <v>2263</v>
      </c>
      <c r="C458" s="248"/>
      <c r="D458" s="248"/>
      <c r="E458" s="248"/>
    </row>
    <row r="459" spans="1:5">
      <c r="A459" s="246" t="s">
        <v>2264</v>
      </c>
      <c r="B459" s="249" t="s">
        <v>2265</v>
      </c>
      <c r="C459" s="248"/>
      <c r="D459" s="248"/>
      <c r="E459" s="248"/>
    </row>
    <row r="460" spans="1:5">
      <c r="A460" s="246" t="s">
        <v>2266</v>
      </c>
      <c r="B460" s="249" t="s">
        <v>2267</v>
      </c>
      <c r="C460" s="248"/>
      <c r="D460" s="248"/>
      <c r="E460" s="248"/>
    </row>
    <row r="461" spans="1:5">
      <c r="A461" s="246" t="s">
        <v>2268</v>
      </c>
      <c r="B461" s="249" t="s">
        <v>2269</v>
      </c>
      <c r="C461" s="248"/>
      <c r="D461" s="248"/>
      <c r="E461" s="248"/>
    </row>
    <row r="462" spans="1:5">
      <c r="A462" s="246" t="s">
        <v>2270</v>
      </c>
      <c r="B462" s="249" t="s">
        <v>2271</v>
      </c>
      <c r="C462" s="248"/>
      <c r="D462" s="248"/>
      <c r="E462" s="248"/>
    </row>
    <row r="463" spans="1:5">
      <c r="A463" s="246" t="s">
        <v>2272</v>
      </c>
      <c r="B463" s="249" t="s">
        <v>2273</v>
      </c>
      <c r="C463" s="248"/>
      <c r="D463" s="248"/>
      <c r="E463" s="248"/>
    </row>
    <row r="464" spans="1:5">
      <c r="A464" s="246" t="s">
        <v>2274</v>
      </c>
      <c r="B464" s="249" t="s">
        <v>2275</v>
      </c>
      <c r="C464" s="248"/>
      <c r="D464" s="248"/>
      <c r="E464" s="248"/>
    </row>
    <row r="465" spans="1:5">
      <c r="A465" s="246" t="s">
        <v>2276</v>
      </c>
      <c r="B465" s="249" t="s">
        <v>2277</v>
      </c>
      <c r="C465" s="248"/>
      <c r="D465" s="248"/>
      <c r="E465" s="248"/>
    </row>
    <row r="466" spans="1:5">
      <c r="A466" s="246" t="s">
        <v>2278</v>
      </c>
      <c r="B466" s="249" t="s">
        <v>2279</v>
      </c>
      <c r="C466" s="248"/>
      <c r="D466" s="248"/>
      <c r="E466" s="248"/>
    </row>
    <row r="467" spans="1:5">
      <c r="A467" s="246" t="s">
        <v>2280</v>
      </c>
      <c r="B467" s="249" t="s">
        <v>2281</v>
      </c>
      <c r="C467" s="248"/>
      <c r="D467" s="248"/>
      <c r="E467" s="248"/>
    </row>
    <row r="468" spans="1:5">
      <c r="A468" s="246" t="s">
        <v>2282</v>
      </c>
      <c r="B468" s="249" t="s">
        <v>2283</v>
      </c>
      <c r="C468" s="248"/>
      <c r="D468" s="248"/>
      <c r="E468" s="248"/>
    </row>
    <row r="469" spans="1:5">
      <c r="A469" s="246" t="s">
        <v>2284</v>
      </c>
      <c r="B469" s="249" t="s">
        <v>2271</v>
      </c>
      <c r="C469" s="248"/>
      <c r="D469" s="248"/>
      <c r="E469" s="248"/>
    </row>
    <row r="470" spans="1:5">
      <c r="A470" s="246" t="s">
        <v>2285</v>
      </c>
      <c r="B470" s="249" t="s">
        <v>2286</v>
      </c>
      <c r="C470" s="248"/>
      <c r="D470" s="248"/>
      <c r="E470" s="248"/>
    </row>
    <row r="471" spans="1:5">
      <c r="A471" s="243" t="s">
        <v>2287</v>
      </c>
      <c r="B471" s="250" t="s">
        <v>2288</v>
      </c>
      <c r="C471" s="245"/>
      <c r="D471" s="245"/>
      <c r="E471" s="245"/>
    </row>
    <row r="472" spans="1:5" ht="25.5">
      <c r="A472" s="246" t="s">
        <v>2289</v>
      </c>
      <c r="B472" s="249" t="s">
        <v>2290</v>
      </c>
      <c r="C472" s="248"/>
      <c r="D472" s="248"/>
      <c r="E472" s="248"/>
    </row>
    <row r="473" spans="1:5">
      <c r="A473" s="246" t="s">
        <v>2291</v>
      </c>
      <c r="B473" s="249" t="s">
        <v>2292</v>
      </c>
      <c r="C473" s="248"/>
      <c r="D473" s="248"/>
      <c r="E473" s="248"/>
    </row>
    <row r="474" spans="1:5" ht="25.5">
      <c r="A474" s="246" t="s">
        <v>2293</v>
      </c>
      <c r="B474" s="249" t="s">
        <v>2294</v>
      </c>
      <c r="C474" s="248"/>
      <c r="D474" s="248"/>
      <c r="E474" s="248"/>
    </row>
    <row r="475" spans="1:5">
      <c r="A475" s="243" t="s">
        <v>2295</v>
      </c>
      <c r="B475" s="250" t="s">
        <v>2296</v>
      </c>
      <c r="C475" s="245"/>
      <c r="D475" s="245"/>
      <c r="E475" s="245"/>
    </row>
    <row r="476" spans="1:5">
      <c r="A476" s="246" t="s">
        <v>2297</v>
      </c>
      <c r="B476" s="249" t="s">
        <v>2298</v>
      </c>
      <c r="C476" s="248"/>
      <c r="D476" s="248"/>
      <c r="E476" s="248"/>
    </row>
    <row r="477" spans="1:5">
      <c r="A477" s="243" t="s">
        <v>2299</v>
      </c>
      <c r="B477" s="250" t="s">
        <v>2300</v>
      </c>
      <c r="C477" s="245"/>
      <c r="D477" s="245"/>
      <c r="E477" s="245"/>
    </row>
    <row r="478" spans="1:5">
      <c r="A478" s="246" t="s">
        <v>2301</v>
      </c>
      <c r="B478" s="249" t="s">
        <v>2302</v>
      </c>
      <c r="C478" s="248"/>
      <c r="D478" s="248"/>
      <c r="E478" s="248"/>
    </row>
    <row r="479" spans="1:5">
      <c r="A479" s="246" t="s">
        <v>2303</v>
      </c>
      <c r="B479" s="249" t="s">
        <v>2304</v>
      </c>
      <c r="C479" s="248"/>
      <c r="D479" s="248"/>
      <c r="E479" s="248"/>
    </row>
    <row r="480" spans="1:5" ht="38.25">
      <c r="A480" s="246" t="s">
        <v>2305</v>
      </c>
      <c r="B480" s="249" t="s">
        <v>2306</v>
      </c>
      <c r="C480" s="248"/>
      <c r="D480" s="248"/>
      <c r="E480" s="248"/>
    </row>
    <row r="481" spans="1:5">
      <c r="A481" s="246" t="s">
        <v>2307</v>
      </c>
      <c r="B481" s="249" t="s">
        <v>2308</v>
      </c>
      <c r="C481" s="248"/>
      <c r="D481" s="248"/>
      <c r="E481" s="248"/>
    </row>
    <row r="482" spans="1:5">
      <c r="A482" s="246" t="s">
        <v>2309</v>
      </c>
      <c r="B482" s="249" t="s">
        <v>2310</v>
      </c>
      <c r="C482" s="248"/>
      <c r="D482" s="248"/>
      <c r="E482" s="24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outlinePr summaryBelow="0" summaryRight="0"/>
  </sheetPr>
  <dimension ref="A1:H44"/>
  <sheetViews>
    <sheetView showGridLines="0" topLeftCell="B1" zoomScale="130" zoomScaleNormal="130" workbookViewId="0">
      <selection activeCell="C5" sqref="C5"/>
    </sheetView>
  </sheetViews>
  <sheetFormatPr defaultRowHeight="12.75" outlineLevelRow="1"/>
  <cols>
    <col min="1" max="1" width="9.140625" style="19" hidden="1" customWidth="1"/>
    <col min="2" max="2" width="9.85546875" style="51" customWidth="1"/>
    <col min="3" max="3" width="67" style="51" customWidth="1"/>
    <col min="4" max="4" width="67" style="51" hidden="1" customWidth="1"/>
    <col min="5" max="6" width="20.5703125" style="118" customWidth="1"/>
    <col min="7" max="7" width="51" style="51" customWidth="1"/>
    <col min="8" max="8" width="69.140625" style="19" customWidth="1"/>
    <col min="9" max="16384" width="9.140625" style="19"/>
  </cols>
  <sheetData>
    <row r="1" spans="1:7" s="14" customFormat="1">
      <c r="B1" s="157" t="s">
        <v>577</v>
      </c>
      <c r="C1" s="157" t="s">
        <v>549</v>
      </c>
      <c r="D1" s="254"/>
      <c r="E1" s="255" t="s">
        <v>561</v>
      </c>
      <c r="F1" s="255" t="s">
        <v>855</v>
      </c>
      <c r="G1" s="168" t="s">
        <v>330</v>
      </c>
    </row>
    <row r="2" spans="1:7" s="14" customFormat="1">
      <c r="B2" s="53">
        <v>1</v>
      </c>
      <c r="C2" s="76">
        <v>2</v>
      </c>
      <c r="D2" s="76"/>
      <c r="E2" s="196">
        <v>3</v>
      </c>
      <c r="F2" s="196">
        <v>4</v>
      </c>
      <c r="G2" s="61">
        <v>5</v>
      </c>
    </row>
    <row r="3" spans="1:7" s="14" customFormat="1">
      <c r="B3" s="256" t="s">
        <v>597</v>
      </c>
      <c r="C3" s="257" t="s">
        <v>92</v>
      </c>
      <c r="D3" s="257"/>
      <c r="E3" s="182"/>
      <c r="F3" s="182"/>
      <c r="G3" s="197"/>
    </row>
    <row r="4" spans="1:7" s="17" customFormat="1">
      <c r="B4" s="258" t="str">
        <f>CONCATENATE($B$3,"1",)</f>
        <v>10.1</v>
      </c>
      <c r="C4" s="158" t="s">
        <v>93</v>
      </c>
      <c r="D4" s="158"/>
      <c r="E4" s="70"/>
      <c r="F4" s="70"/>
      <c r="G4" s="208"/>
    </row>
    <row r="5" spans="1:7" ht="51" outlineLevel="1">
      <c r="A5" s="19">
        <v>1</v>
      </c>
      <c r="B5" s="160" t="str">
        <f>CONCATENATE($B$4,".",A5)</f>
        <v>10.1.1</v>
      </c>
      <c r="C5" s="259" t="s">
        <v>2315</v>
      </c>
      <c r="D5" s="259" t="s">
        <v>2315</v>
      </c>
      <c r="E5" s="64" t="s">
        <v>571</v>
      </c>
      <c r="F5" s="64"/>
      <c r="G5" s="161"/>
    </row>
    <row r="6" spans="1:7" ht="25.5" outlineLevel="1">
      <c r="A6" s="19">
        <f>A5+1</f>
        <v>2</v>
      </c>
      <c r="B6" s="160" t="str">
        <f t="shared" ref="B6:B18" si="0">CONCATENATE($B$4,".",A6)</f>
        <v>10.1.2</v>
      </c>
      <c r="C6" s="259" t="s">
        <v>2316</v>
      </c>
      <c r="D6" s="259" t="s">
        <v>2316</v>
      </c>
      <c r="E6" s="64" t="s">
        <v>571</v>
      </c>
      <c r="F6" s="64"/>
      <c r="G6" s="161"/>
    </row>
    <row r="7" spans="1:7" outlineLevel="1">
      <c r="A7" s="19">
        <f t="shared" ref="A7:A18" si="1">A6+1</f>
        <v>3</v>
      </c>
      <c r="B7" s="160" t="str">
        <f t="shared" si="0"/>
        <v>10.1.3</v>
      </c>
      <c r="C7" s="259" t="s">
        <v>94</v>
      </c>
      <c r="D7" s="259" t="s">
        <v>94</v>
      </c>
      <c r="E7" s="64" t="s">
        <v>571</v>
      </c>
      <c r="F7" s="64"/>
      <c r="G7" s="161"/>
    </row>
    <row r="8" spans="1:7" ht="25.5" outlineLevel="1">
      <c r="A8" s="19">
        <f t="shared" si="1"/>
        <v>4</v>
      </c>
      <c r="B8" s="160" t="str">
        <f t="shared" si="0"/>
        <v>10.1.4</v>
      </c>
      <c r="C8" s="259" t="s">
        <v>95</v>
      </c>
      <c r="D8" s="259" t="s">
        <v>95</v>
      </c>
      <c r="E8" s="64" t="s">
        <v>571</v>
      </c>
      <c r="F8" s="64"/>
      <c r="G8" s="161"/>
    </row>
    <row r="9" spans="1:7" outlineLevel="1">
      <c r="A9" s="19">
        <f t="shared" si="1"/>
        <v>5</v>
      </c>
      <c r="B9" s="160" t="str">
        <f t="shared" si="0"/>
        <v>10.1.5</v>
      </c>
      <c r="C9" s="259" t="s">
        <v>96</v>
      </c>
      <c r="D9" s="259" t="s">
        <v>96</v>
      </c>
      <c r="E9" s="64" t="s">
        <v>571</v>
      </c>
      <c r="F9" s="64"/>
      <c r="G9" s="160"/>
    </row>
    <row r="10" spans="1:7" ht="25.5" outlineLevel="1">
      <c r="A10" s="19">
        <f t="shared" si="1"/>
        <v>6</v>
      </c>
      <c r="B10" s="160" t="str">
        <f t="shared" si="0"/>
        <v>10.1.6</v>
      </c>
      <c r="C10" s="259" t="s">
        <v>97</v>
      </c>
      <c r="D10" s="259" t="s">
        <v>97</v>
      </c>
      <c r="E10" s="64" t="s">
        <v>571</v>
      </c>
      <c r="F10" s="64"/>
      <c r="G10" s="160"/>
    </row>
    <row r="11" spans="1:7" outlineLevel="1">
      <c r="A11" s="19">
        <f>A10+1</f>
        <v>7</v>
      </c>
      <c r="B11" s="160" t="str">
        <f t="shared" si="0"/>
        <v>10.1.7</v>
      </c>
      <c r="C11" s="259" t="s">
        <v>98</v>
      </c>
      <c r="D11" s="259" t="s">
        <v>98</v>
      </c>
      <c r="E11" s="64" t="s">
        <v>571</v>
      </c>
      <c r="F11" s="64"/>
      <c r="G11" s="160"/>
    </row>
    <row r="12" spans="1:7" ht="63.75" outlineLevel="1">
      <c r="A12" s="19">
        <f t="shared" si="1"/>
        <v>8</v>
      </c>
      <c r="B12" s="160" t="str">
        <f t="shared" si="0"/>
        <v>10.1.8</v>
      </c>
      <c r="C12" s="259" t="s">
        <v>69</v>
      </c>
      <c r="D12" s="259" t="s">
        <v>69</v>
      </c>
      <c r="E12" s="64" t="s">
        <v>571</v>
      </c>
      <c r="F12" s="64"/>
      <c r="G12" s="163"/>
    </row>
    <row r="13" spans="1:7" ht="25.5" outlineLevel="1">
      <c r="A13" s="19">
        <f t="shared" si="1"/>
        <v>9</v>
      </c>
      <c r="B13" s="160" t="str">
        <f t="shared" si="0"/>
        <v>10.1.9</v>
      </c>
      <c r="C13" s="259" t="s">
        <v>99</v>
      </c>
      <c r="D13" s="259" t="s">
        <v>99</v>
      </c>
      <c r="E13" s="64" t="s">
        <v>571</v>
      </c>
      <c r="F13" s="64"/>
      <c r="G13" s="160"/>
    </row>
    <row r="14" spans="1:7" ht="25.5" outlineLevel="1">
      <c r="A14" s="19">
        <f t="shared" si="1"/>
        <v>10</v>
      </c>
      <c r="B14" s="160" t="str">
        <f t="shared" si="0"/>
        <v>10.1.10</v>
      </c>
      <c r="C14" s="259" t="s">
        <v>100</v>
      </c>
      <c r="D14" s="259" t="s">
        <v>100</v>
      </c>
      <c r="E14" s="64" t="s">
        <v>571</v>
      </c>
      <c r="F14" s="64"/>
      <c r="G14" s="160"/>
    </row>
    <row r="15" spans="1:7" ht="25.5" outlineLevel="1">
      <c r="A15" s="19">
        <f t="shared" si="1"/>
        <v>11</v>
      </c>
      <c r="B15" s="160" t="str">
        <f t="shared" si="0"/>
        <v>10.1.11</v>
      </c>
      <c r="C15" s="259" t="s">
        <v>101</v>
      </c>
      <c r="D15" s="259" t="s">
        <v>101</v>
      </c>
      <c r="E15" s="64" t="s">
        <v>571</v>
      </c>
      <c r="F15" s="64"/>
      <c r="G15" s="160"/>
    </row>
    <row r="16" spans="1:7" ht="25.5" outlineLevel="1">
      <c r="A16" s="19">
        <f t="shared" si="1"/>
        <v>12</v>
      </c>
      <c r="B16" s="160" t="str">
        <f t="shared" si="0"/>
        <v>10.1.12</v>
      </c>
      <c r="C16" s="259" t="s">
        <v>102</v>
      </c>
      <c r="D16" s="259" t="s">
        <v>102</v>
      </c>
      <c r="E16" s="64" t="s">
        <v>571</v>
      </c>
      <c r="F16" s="64"/>
      <c r="G16" s="160"/>
    </row>
    <row r="17" spans="1:8" ht="38.25" outlineLevel="1">
      <c r="A17" s="19">
        <f t="shared" si="1"/>
        <v>13</v>
      </c>
      <c r="B17" s="160" t="str">
        <f t="shared" si="0"/>
        <v>10.1.13</v>
      </c>
      <c r="C17" s="259" t="s">
        <v>103</v>
      </c>
      <c r="D17" s="259" t="s">
        <v>103</v>
      </c>
      <c r="E17" s="64" t="s">
        <v>571</v>
      </c>
      <c r="F17" s="64"/>
      <c r="G17" s="160"/>
    </row>
    <row r="18" spans="1:8" ht="76.5" outlineLevel="1">
      <c r="A18" s="19">
        <f t="shared" si="1"/>
        <v>14</v>
      </c>
      <c r="B18" s="160" t="str">
        <f t="shared" si="0"/>
        <v>10.1.14</v>
      </c>
      <c r="C18" s="259" t="s">
        <v>857</v>
      </c>
      <c r="D18" s="259" t="s">
        <v>822</v>
      </c>
      <c r="E18" s="64" t="s">
        <v>571</v>
      </c>
      <c r="F18" s="64"/>
      <c r="G18" s="160"/>
    </row>
    <row r="19" spans="1:8">
      <c r="B19" s="258" t="str">
        <f>CONCATENATE($B$3,"2",)</f>
        <v>10.2</v>
      </c>
      <c r="C19" s="168" t="s">
        <v>104</v>
      </c>
      <c r="D19" s="168" t="s">
        <v>104</v>
      </c>
      <c r="E19" s="168"/>
      <c r="F19" s="168"/>
      <c r="G19" s="168"/>
    </row>
    <row r="20" spans="1:8" ht="38.25" outlineLevel="1">
      <c r="A20" s="26">
        <v>1</v>
      </c>
      <c r="B20" s="160" t="str">
        <f t="shared" ref="B20:B34" si="2">CONCATENATE($B$19,".",A20)</f>
        <v>10.2.1</v>
      </c>
      <c r="C20" s="260" t="s">
        <v>83</v>
      </c>
      <c r="D20" s="260" t="s">
        <v>83</v>
      </c>
      <c r="E20" s="69" t="s">
        <v>571</v>
      </c>
      <c r="F20" s="69"/>
      <c r="G20" s="261"/>
    </row>
    <row r="21" spans="1:8" ht="38.25" outlineLevel="1">
      <c r="A21" s="19">
        <f>A20+1</f>
        <v>2</v>
      </c>
      <c r="B21" s="160" t="str">
        <f t="shared" si="2"/>
        <v>10.2.2</v>
      </c>
      <c r="C21" s="260" t="s">
        <v>105</v>
      </c>
      <c r="D21" s="260" t="s">
        <v>105</v>
      </c>
      <c r="E21" s="69" t="s">
        <v>571</v>
      </c>
      <c r="F21" s="69"/>
      <c r="G21" s="261"/>
    </row>
    <row r="22" spans="1:8" ht="38.25" outlineLevel="1">
      <c r="A22" s="19">
        <f t="shared" ref="A22:A34" si="3">A21+1</f>
        <v>3</v>
      </c>
      <c r="B22" s="160" t="str">
        <f t="shared" si="2"/>
        <v>10.2.3</v>
      </c>
      <c r="C22" s="260" t="s">
        <v>687</v>
      </c>
      <c r="D22" s="260" t="s">
        <v>687</v>
      </c>
      <c r="E22" s="69" t="s">
        <v>573</v>
      </c>
      <c r="F22" s="69"/>
      <c r="G22" s="261"/>
    </row>
    <row r="23" spans="1:8" ht="25.5" outlineLevel="1">
      <c r="A23" s="19">
        <f t="shared" si="3"/>
        <v>4</v>
      </c>
      <c r="B23" s="160" t="str">
        <f t="shared" si="2"/>
        <v>10.2.4</v>
      </c>
      <c r="C23" s="260" t="s">
        <v>106</v>
      </c>
      <c r="D23" s="260" t="s">
        <v>106</v>
      </c>
      <c r="E23" s="69" t="s">
        <v>571</v>
      </c>
      <c r="F23" s="69"/>
      <c r="G23" s="262"/>
    </row>
    <row r="24" spans="1:8" ht="51" outlineLevel="1">
      <c r="A24" s="19">
        <f t="shared" si="3"/>
        <v>5</v>
      </c>
      <c r="B24" s="160" t="str">
        <f t="shared" si="2"/>
        <v>10.2.5</v>
      </c>
      <c r="C24" s="260" t="s">
        <v>646</v>
      </c>
      <c r="D24" s="260" t="s">
        <v>646</v>
      </c>
      <c r="E24" s="69" t="s">
        <v>571</v>
      </c>
      <c r="F24" s="69"/>
      <c r="G24" s="261"/>
    </row>
    <row r="25" spans="1:8" ht="51" outlineLevel="1">
      <c r="A25" s="19">
        <f t="shared" si="3"/>
        <v>6</v>
      </c>
      <c r="B25" s="160" t="str">
        <f t="shared" si="2"/>
        <v>10.2.6</v>
      </c>
      <c r="C25" s="260" t="s">
        <v>688</v>
      </c>
      <c r="D25" s="260" t="s">
        <v>688</v>
      </c>
      <c r="E25" s="69" t="s">
        <v>571</v>
      </c>
      <c r="F25" s="69"/>
      <c r="G25" s="262"/>
    </row>
    <row r="26" spans="1:8" ht="76.5" outlineLevel="1">
      <c r="A26" s="19">
        <f t="shared" si="3"/>
        <v>7</v>
      </c>
      <c r="B26" s="160" t="str">
        <f t="shared" si="2"/>
        <v>10.2.7</v>
      </c>
      <c r="C26" s="260" t="s">
        <v>2312</v>
      </c>
      <c r="D26" s="260" t="s">
        <v>689</v>
      </c>
      <c r="E26" s="69" t="s">
        <v>571</v>
      </c>
      <c r="F26" s="69"/>
      <c r="G26" s="263"/>
    </row>
    <row r="27" spans="1:8" outlineLevel="1">
      <c r="A27" s="19">
        <f t="shared" si="3"/>
        <v>8</v>
      </c>
      <c r="B27" s="160" t="str">
        <f t="shared" si="2"/>
        <v>10.2.8</v>
      </c>
      <c r="C27" s="260" t="s">
        <v>107</v>
      </c>
      <c r="D27" s="260" t="s">
        <v>107</v>
      </c>
      <c r="E27" s="69" t="s">
        <v>571</v>
      </c>
      <c r="F27" s="69"/>
      <c r="G27" s="261"/>
    </row>
    <row r="28" spans="1:8" ht="25.5" outlineLevel="1">
      <c r="A28" s="19">
        <f t="shared" si="3"/>
        <v>9</v>
      </c>
      <c r="B28" s="160" t="str">
        <f t="shared" si="2"/>
        <v>10.2.9</v>
      </c>
      <c r="C28" s="260" t="s">
        <v>683</v>
      </c>
      <c r="D28" s="260" t="s">
        <v>683</v>
      </c>
      <c r="E28" s="69" t="s">
        <v>571</v>
      </c>
      <c r="F28" s="69"/>
      <c r="G28" s="261"/>
    </row>
    <row r="29" spans="1:8" s="26" customFormat="1" ht="63.75" outlineLevel="1">
      <c r="A29" s="19">
        <f t="shared" si="3"/>
        <v>10</v>
      </c>
      <c r="B29" s="160" t="str">
        <f t="shared" si="2"/>
        <v>10.2.10</v>
      </c>
      <c r="C29" s="323" t="s">
        <v>644</v>
      </c>
      <c r="D29" s="260" t="s">
        <v>644</v>
      </c>
      <c r="E29" s="69" t="s">
        <v>571</v>
      </c>
      <c r="F29" s="69"/>
      <c r="G29" s="261"/>
      <c r="H29" s="19"/>
    </row>
    <row r="30" spans="1:8" ht="25.5" outlineLevel="1">
      <c r="A30" s="19">
        <f t="shared" si="3"/>
        <v>11</v>
      </c>
      <c r="B30" s="160" t="str">
        <f t="shared" si="2"/>
        <v>10.2.11</v>
      </c>
      <c r="C30" s="324" t="s">
        <v>84</v>
      </c>
      <c r="D30" s="160" t="s">
        <v>84</v>
      </c>
      <c r="E30" s="56" t="s">
        <v>571</v>
      </c>
      <c r="F30" s="56"/>
      <c r="G30" s="264"/>
    </row>
    <row r="31" spans="1:8" ht="25.5" outlineLevel="1">
      <c r="A31" s="19">
        <f t="shared" si="3"/>
        <v>12</v>
      </c>
      <c r="B31" s="160" t="str">
        <f t="shared" si="2"/>
        <v>10.2.12</v>
      </c>
      <c r="C31" s="325" t="s">
        <v>108</v>
      </c>
      <c r="D31" s="163" t="s">
        <v>108</v>
      </c>
      <c r="E31" s="56" t="s">
        <v>573</v>
      </c>
      <c r="F31" s="56"/>
      <c r="G31" s="264"/>
    </row>
    <row r="32" spans="1:8" ht="25.5" outlineLevel="1">
      <c r="A32" s="19">
        <f t="shared" si="3"/>
        <v>13</v>
      </c>
      <c r="B32" s="160" t="str">
        <f t="shared" si="2"/>
        <v>10.2.13</v>
      </c>
      <c r="C32" s="325" t="s">
        <v>684</v>
      </c>
      <c r="D32" s="163" t="s">
        <v>684</v>
      </c>
      <c r="E32" s="56" t="s">
        <v>571</v>
      </c>
      <c r="F32" s="56"/>
      <c r="G32" s="264"/>
    </row>
    <row r="33" spans="1:8" ht="108.75" customHeight="1" outlineLevel="1">
      <c r="A33" s="19">
        <f t="shared" si="3"/>
        <v>14</v>
      </c>
      <c r="B33" s="160" t="str">
        <f t="shared" si="2"/>
        <v>10.2.14</v>
      </c>
      <c r="C33" s="161" t="s">
        <v>2313</v>
      </c>
      <c r="D33" s="161" t="s">
        <v>823</v>
      </c>
      <c r="E33" s="56" t="s">
        <v>571</v>
      </c>
      <c r="F33" s="56"/>
      <c r="G33" s="261"/>
    </row>
    <row r="34" spans="1:8" ht="38.25" outlineLevel="1">
      <c r="A34" s="19">
        <f t="shared" si="3"/>
        <v>15</v>
      </c>
      <c r="B34" s="160" t="str">
        <f t="shared" si="2"/>
        <v>10.2.15</v>
      </c>
      <c r="C34" s="161" t="s">
        <v>715</v>
      </c>
      <c r="D34" s="161" t="s">
        <v>715</v>
      </c>
      <c r="E34" s="56" t="s">
        <v>571</v>
      </c>
      <c r="F34" s="56"/>
      <c r="G34" s="261"/>
    </row>
    <row r="35" spans="1:8" s="17" customFormat="1">
      <c r="B35" s="258" t="str">
        <f>CONCATENATE($B$3,"3",)</f>
        <v>10.3</v>
      </c>
      <c r="C35" s="157" t="s">
        <v>109</v>
      </c>
      <c r="D35" s="157"/>
      <c r="E35" s="157"/>
      <c r="F35" s="157"/>
      <c r="G35" s="157"/>
      <c r="H35" s="19"/>
    </row>
    <row r="36" spans="1:8" ht="25.5" outlineLevel="1">
      <c r="A36" s="19">
        <v>1</v>
      </c>
      <c r="B36" s="160" t="str">
        <f>CONCATENATE($B$35,".",A36)</f>
        <v>10.3.1</v>
      </c>
      <c r="C36" s="265" t="s">
        <v>110</v>
      </c>
      <c r="D36" s="265" t="s">
        <v>110</v>
      </c>
      <c r="E36" s="266" t="s">
        <v>571</v>
      </c>
      <c r="F36" s="266"/>
      <c r="G36" s="160"/>
    </row>
    <row r="37" spans="1:8" ht="25.5" outlineLevel="1">
      <c r="A37" s="19">
        <f t="shared" ref="A37:A42" si="4">A36+1</f>
        <v>2</v>
      </c>
      <c r="B37" s="160" t="str">
        <f t="shared" ref="B37:B42" si="5">CONCATENATE($B$35,".",A37)</f>
        <v>10.3.2</v>
      </c>
      <c r="C37" s="265" t="s">
        <v>111</v>
      </c>
      <c r="D37" s="265" t="s">
        <v>111</v>
      </c>
      <c r="E37" s="266" t="s">
        <v>571</v>
      </c>
      <c r="F37" s="266"/>
      <c r="G37" s="160"/>
    </row>
    <row r="38" spans="1:8" outlineLevel="1">
      <c r="A38" s="19">
        <f t="shared" si="4"/>
        <v>3</v>
      </c>
      <c r="B38" s="160" t="str">
        <f t="shared" si="5"/>
        <v>10.3.3</v>
      </c>
      <c r="C38" s="265" t="s">
        <v>112</v>
      </c>
      <c r="D38" s="265" t="s">
        <v>112</v>
      </c>
      <c r="E38" s="266" t="s">
        <v>571</v>
      </c>
      <c r="F38" s="266"/>
      <c r="G38" s="160"/>
    </row>
    <row r="39" spans="1:8" outlineLevel="1">
      <c r="A39" s="19">
        <f t="shared" si="4"/>
        <v>4</v>
      </c>
      <c r="B39" s="160" t="str">
        <f t="shared" si="5"/>
        <v>10.3.4</v>
      </c>
      <c r="C39" s="259" t="s">
        <v>113</v>
      </c>
      <c r="D39" s="259" t="s">
        <v>113</v>
      </c>
      <c r="E39" s="64" t="s">
        <v>571</v>
      </c>
      <c r="F39" s="64"/>
      <c r="G39" s="160"/>
    </row>
    <row r="40" spans="1:8" ht="25.5" outlineLevel="1">
      <c r="A40" s="19">
        <f t="shared" si="4"/>
        <v>5</v>
      </c>
      <c r="B40" s="160" t="str">
        <f t="shared" si="5"/>
        <v>10.3.5</v>
      </c>
      <c r="C40" s="265" t="s">
        <v>2314</v>
      </c>
      <c r="D40" s="265" t="s">
        <v>114</v>
      </c>
      <c r="E40" s="266" t="s">
        <v>573</v>
      </c>
      <c r="F40" s="266"/>
      <c r="G40" s="160"/>
    </row>
    <row r="41" spans="1:8" outlineLevel="1">
      <c r="A41" s="19">
        <f t="shared" si="4"/>
        <v>6</v>
      </c>
      <c r="B41" s="160" t="str">
        <f t="shared" si="5"/>
        <v>10.3.6</v>
      </c>
      <c r="C41" s="265" t="s">
        <v>115</v>
      </c>
      <c r="D41" s="265" t="s">
        <v>115</v>
      </c>
      <c r="E41" s="266" t="s">
        <v>571</v>
      </c>
      <c r="F41" s="266"/>
      <c r="G41" s="160"/>
    </row>
    <row r="42" spans="1:8" outlineLevel="1">
      <c r="A42" s="19">
        <f t="shared" si="4"/>
        <v>7</v>
      </c>
      <c r="B42" s="160" t="str">
        <f t="shared" si="5"/>
        <v>10.3.7</v>
      </c>
      <c r="C42" s="265" t="s">
        <v>116</v>
      </c>
      <c r="D42" s="265" t="s">
        <v>116</v>
      </c>
      <c r="E42" s="266" t="s">
        <v>571</v>
      </c>
      <c r="F42" s="266"/>
      <c r="G42" s="160"/>
    </row>
    <row r="43" spans="1:8" outlineLevel="1">
      <c r="B43" s="258" t="str">
        <f>CONCATENATE($B$3,"4",)</f>
        <v>10.4</v>
      </c>
      <c r="C43" s="157" t="s">
        <v>685</v>
      </c>
      <c r="D43" s="157"/>
      <c r="E43" s="157"/>
      <c r="F43" s="157"/>
      <c r="G43" s="157"/>
    </row>
    <row r="44" spans="1:8" ht="38.25">
      <c r="A44" s="19">
        <v>1</v>
      </c>
      <c r="B44" s="160" t="str">
        <f>CONCATENATE($B$43,".",A44)</f>
        <v>10.4.1</v>
      </c>
      <c r="C44" s="323" t="s">
        <v>844</v>
      </c>
      <c r="D44" s="260" t="s">
        <v>844</v>
      </c>
      <c r="E44" s="69" t="s">
        <v>571</v>
      </c>
      <c r="F44" s="69"/>
      <c r="G44" s="264"/>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outlinePr summaryBelow="0" summaryRight="0"/>
  </sheetPr>
  <dimension ref="A1:E177"/>
  <sheetViews>
    <sheetView showGridLines="0" zoomScale="110" zoomScaleNormal="110" workbookViewId="0">
      <pane xSplit="2" ySplit="2" topLeftCell="C93" activePane="bottomRight" state="frozen"/>
      <selection pane="topRight" activeCell="C1" sqref="C1"/>
      <selection pane="bottomLeft" activeCell="A3" sqref="A3"/>
      <selection pane="bottomRight" activeCell="A121" sqref="A121"/>
    </sheetView>
  </sheetViews>
  <sheetFormatPr defaultRowHeight="12.75" outlineLevelRow="1"/>
  <cols>
    <col min="1" max="1" width="88.42578125" style="51" customWidth="1"/>
    <col min="2" max="2" width="9.85546875" style="126" customWidth="1"/>
    <col min="3" max="3" width="13.7109375" style="126" customWidth="1"/>
    <col min="4" max="4" width="62.85546875" style="51" customWidth="1"/>
    <col min="5" max="16384" width="9.140625" style="19"/>
  </cols>
  <sheetData>
    <row r="1" spans="1:4" s="14" customFormat="1" ht="25.5">
      <c r="A1" s="92" t="s">
        <v>549</v>
      </c>
      <c r="B1" s="182" t="s">
        <v>561</v>
      </c>
      <c r="C1" s="182" t="s">
        <v>855</v>
      </c>
      <c r="D1" s="94" t="s">
        <v>330</v>
      </c>
    </row>
    <row r="2" spans="1:4" s="14" customFormat="1">
      <c r="A2" s="75">
        <v>2</v>
      </c>
      <c r="B2" s="196">
        <v>3</v>
      </c>
      <c r="C2" s="196"/>
      <c r="D2" s="60">
        <v>4</v>
      </c>
    </row>
    <row r="3" spans="1:4" s="17" customFormat="1">
      <c r="A3" s="93" t="s">
        <v>117</v>
      </c>
      <c r="B3" s="197"/>
      <c r="C3" s="197"/>
      <c r="D3" s="28"/>
    </row>
    <row r="4" spans="1:4">
      <c r="A4" s="116" t="s">
        <v>118</v>
      </c>
      <c r="B4" s="182"/>
      <c r="C4" s="182"/>
      <c r="D4" s="117"/>
    </row>
    <row r="5" spans="1:4" ht="25.5" outlineLevel="1">
      <c r="A5" s="77" t="s">
        <v>119</v>
      </c>
      <c r="B5" s="56" t="s">
        <v>571</v>
      </c>
      <c r="C5" s="56"/>
      <c r="D5" s="43"/>
    </row>
    <row r="6" spans="1:4" ht="25.5" outlineLevel="1">
      <c r="A6" s="77" t="s">
        <v>120</v>
      </c>
      <c r="B6" s="56" t="s">
        <v>571</v>
      </c>
      <c r="C6" s="56"/>
      <c r="D6" s="18"/>
    </row>
    <row r="7" spans="1:4" outlineLevel="1">
      <c r="A7" s="130" t="s">
        <v>1252</v>
      </c>
      <c r="B7" s="56" t="s">
        <v>571</v>
      </c>
      <c r="C7" s="56"/>
      <c r="D7" s="18"/>
    </row>
    <row r="8" spans="1:4" outlineLevel="1">
      <c r="A8" s="131" t="s">
        <v>43</v>
      </c>
      <c r="B8" s="56" t="s">
        <v>571</v>
      </c>
      <c r="C8" s="56"/>
      <c r="D8" s="18"/>
    </row>
    <row r="9" spans="1:4" outlineLevel="1">
      <c r="A9" s="131" t="s">
        <v>1253</v>
      </c>
      <c r="B9" s="56" t="s">
        <v>571</v>
      </c>
      <c r="C9" s="56"/>
      <c r="D9" s="18"/>
    </row>
    <row r="10" spans="1:4" outlineLevel="1">
      <c r="A10" s="131" t="s">
        <v>44</v>
      </c>
      <c r="B10" s="56" t="s">
        <v>571</v>
      </c>
      <c r="C10" s="56"/>
      <c r="D10" s="18"/>
    </row>
    <row r="11" spans="1:4" outlineLevel="1">
      <c r="A11" s="131" t="s">
        <v>45</v>
      </c>
      <c r="B11" s="56" t="s">
        <v>571</v>
      </c>
      <c r="C11" s="56"/>
      <c r="D11" s="18"/>
    </row>
    <row r="12" spans="1:4" outlineLevel="1">
      <c r="A12" s="131" t="s">
        <v>46</v>
      </c>
      <c r="B12" s="56" t="s">
        <v>571</v>
      </c>
      <c r="C12" s="56"/>
      <c r="D12" s="18"/>
    </row>
    <row r="13" spans="1:4" outlineLevel="1">
      <c r="A13" s="130" t="s">
        <v>121</v>
      </c>
      <c r="B13" s="56" t="s">
        <v>571</v>
      </c>
      <c r="C13" s="56"/>
      <c r="D13" s="43"/>
    </row>
    <row r="14" spans="1:4" outlineLevel="1">
      <c r="A14" s="130" t="s">
        <v>122</v>
      </c>
      <c r="B14" s="56" t="s">
        <v>571</v>
      </c>
      <c r="C14" s="56"/>
      <c r="D14" s="43"/>
    </row>
    <row r="15" spans="1:4" outlineLevel="1">
      <c r="A15" s="130" t="s">
        <v>123</v>
      </c>
      <c r="B15" s="56" t="s">
        <v>573</v>
      </c>
      <c r="C15" s="56"/>
      <c r="D15" s="43"/>
    </row>
    <row r="16" spans="1:4" outlineLevel="1">
      <c r="A16" s="43" t="s">
        <v>1254</v>
      </c>
      <c r="B16" s="56" t="s">
        <v>1300</v>
      </c>
      <c r="C16" s="56"/>
      <c r="D16" s="43"/>
    </row>
    <row r="17" spans="1:4" outlineLevel="1">
      <c r="A17" s="43" t="s">
        <v>1255</v>
      </c>
      <c r="B17" s="56" t="s">
        <v>1300</v>
      </c>
      <c r="C17" s="56"/>
      <c r="D17" s="43"/>
    </row>
    <row r="18" spans="1:4" outlineLevel="1">
      <c r="A18" s="43" t="s">
        <v>1256</v>
      </c>
      <c r="B18" s="56" t="s">
        <v>1300</v>
      </c>
      <c r="C18" s="56"/>
      <c r="D18" s="43"/>
    </row>
    <row r="19" spans="1:4">
      <c r="A19" s="116" t="s">
        <v>1257</v>
      </c>
      <c r="B19" s="182"/>
      <c r="C19" s="182"/>
      <c r="D19" s="198"/>
    </row>
    <row r="20" spans="1:4" ht="25.5" outlineLevel="1">
      <c r="A20" s="132" t="s">
        <v>1258</v>
      </c>
      <c r="B20" s="56" t="s">
        <v>573</v>
      </c>
      <c r="C20" s="56"/>
      <c r="D20" s="43"/>
    </row>
    <row r="21" spans="1:4" outlineLevel="1">
      <c r="A21" s="132" t="s">
        <v>124</v>
      </c>
      <c r="B21" s="56" t="s">
        <v>573</v>
      </c>
      <c r="C21" s="56"/>
      <c r="D21" s="43"/>
    </row>
    <row r="22" spans="1:4" ht="25.5" outlineLevel="1">
      <c r="A22" s="78" t="s">
        <v>666</v>
      </c>
      <c r="B22" s="56" t="s">
        <v>571</v>
      </c>
      <c r="C22" s="56"/>
      <c r="D22" s="43"/>
    </row>
    <row r="23" spans="1:4" ht="25.5" outlineLevel="1">
      <c r="A23" s="78" t="s">
        <v>1259</v>
      </c>
      <c r="B23" s="56" t="s">
        <v>571</v>
      </c>
      <c r="C23" s="56"/>
      <c r="D23" s="43"/>
    </row>
    <row r="24" spans="1:4" ht="25.5" outlineLevel="1">
      <c r="A24" s="78" t="s">
        <v>1260</v>
      </c>
      <c r="B24" s="56" t="s">
        <v>1300</v>
      </c>
      <c r="C24" s="56"/>
      <c r="D24" s="43"/>
    </row>
    <row r="25" spans="1:4" ht="25.5" outlineLevel="1">
      <c r="A25" s="78" t="s">
        <v>1261</v>
      </c>
      <c r="B25" s="56" t="s">
        <v>571</v>
      </c>
      <c r="C25" s="56"/>
      <c r="D25" s="43"/>
    </row>
    <row r="26" spans="1:4" outlineLevel="1">
      <c r="A26" s="78" t="s">
        <v>125</v>
      </c>
      <c r="B26" s="56" t="s">
        <v>571</v>
      </c>
      <c r="C26" s="56"/>
      <c r="D26" s="43"/>
    </row>
    <row r="27" spans="1:4" ht="25.5" outlineLevel="1">
      <c r="A27" s="78" t="s">
        <v>1262</v>
      </c>
      <c r="B27" s="56" t="s">
        <v>573</v>
      </c>
      <c r="C27" s="56"/>
      <c r="D27" s="18"/>
    </row>
    <row r="28" spans="1:4" outlineLevel="1">
      <c r="A28" s="43" t="s">
        <v>126</v>
      </c>
      <c r="B28" s="56" t="s">
        <v>571</v>
      </c>
      <c r="C28" s="56"/>
      <c r="D28" s="107"/>
    </row>
    <row r="29" spans="1:4" ht="25.5" outlineLevel="1">
      <c r="A29" s="43" t="s">
        <v>127</v>
      </c>
      <c r="B29" s="56" t="s">
        <v>571</v>
      </c>
      <c r="C29" s="56"/>
      <c r="D29" s="43"/>
    </row>
    <row r="30" spans="1:4" s="17" customFormat="1" ht="14.25" customHeight="1">
      <c r="A30" s="116" t="s">
        <v>128</v>
      </c>
      <c r="B30" s="197"/>
      <c r="C30" s="197"/>
      <c r="D30" s="28"/>
    </row>
    <row r="31" spans="1:4" ht="127.5" outlineLevel="1">
      <c r="A31" s="199" t="s">
        <v>129</v>
      </c>
      <c r="B31" s="79" t="s">
        <v>571</v>
      </c>
      <c r="C31" s="79"/>
      <c r="D31" s="43"/>
    </row>
    <row r="32" spans="1:4" ht="25.5" outlineLevel="1">
      <c r="A32" s="199" t="s">
        <v>363</v>
      </c>
      <c r="B32" s="79" t="s">
        <v>571</v>
      </c>
      <c r="C32" s="79"/>
      <c r="D32" s="43"/>
    </row>
    <row r="33" spans="1:4" ht="25.5" outlineLevel="1">
      <c r="A33" s="18" t="s">
        <v>365</v>
      </c>
      <c r="B33" s="79" t="s">
        <v>571</v>
      </c>
      <c r="C33" s="79"/>
      <c r="D33" s="43"/>
    </row>
    <row r="34" spans="1:4" ht="76.5" outlineLevel="1">
      <c r="A34" s="35" t="s">
        <v>371</v>
      </c>
      <c r="B34" s="79" t="s">
        <v>571</v>
      </c>
      <c r="C34" s="79"/>
      <c r="D34" s="43"/>
    </row>
    <row r="35" spans="1:4" ht="25.5" outlineLevel="1">
      <c r="A35" s="45" t="s">
        <v>130</v>
      </c>
      <c r="B35" s="79" t="s">
        <v>571</v>
      </c>
      <c r="C35" s="79"/>
      <c r="D35" s="43"/>
    </row>
    <row r="36" spans="1:4" outlineLevel="1">
      <c r="A36" s="80" t="s">
        <v>131</v>
      </c>
      <c r="B36" s="79"/>
      <c r="C36" s="79"/>
      <c r="D36" s="81"/>
    </row>
    <row r="37" spans="1:4" outlineLevel="1">
      <c r="A37" s="150" t="s">
        <v>132</v>
      </c>
      <c r="B37" s="79" t="s">
        <v>571</v>
      </c>
      <c r="C37" s="79"/>
      <c r="D37" s="43"/>
    </row>
    <row r="38" spans="1:4" outlineLevel="1">
      <c r="A38" s="150" t="s">
        <v>133</v>
      </c>
      <c r="B38" s="79" t="s">
        <v>571</v>
      </c>
      <c r="C38" s="79"/>
      <c r="D38" s="43"/>
    </row>
    <row r="39" spans="1:4" outlineLevel="1">
      <c r="A39" s="150" t="s">
        <v>134</v>
      </c>
      <c r="B39" s="79" t="s">
        <v>571</v>
      </c>
      <c r="C39" s="79"/>
      <c r="D39" s="43"/>
    </row>
    <row r="40" spans="1:4" ht="25.5" outlineLevel="1">
      <c r="A40" s="80" t="s">
        <v>135</v>
      </c>
      <c r="B40" s="79" t="s">
        <v>571</v>
      </c>
      <c r="C40" s="79"/>
      <c r="D40" s="43"/>
    </row>
    <row r="41" spans="1:4" s="17" customFormat="1" ht="14.25" customHeight="1">
      <c r="A41" s="92" t="s">
        <v>136</v>
      </c>
      <c r="B41" s="197"/>
      <c r="C41" s="197"/>
      <c r="D41" s="28"/>
    </row>
    <row r="42" spans="1:4" outlineLevel="1">
      <c r="A42" s="48" t="s">
        <v>137</v>
      </c>
      <c r="B42" s="79"/>
      <c r="C42" s="79"/>
      <c r="D42" s="18"/>
    </row>
    <row r="43" spans="1:4" outlineLevel="1">
      <c r="A43" s="151" t="s">
        <v>1263</v>
      </c>
      <c r="B43" s="79" t="s">
        <v>571</v>
      </c>
      <c r="C43" s="79"/>
      <c r="D43" s="18"/>
    </row>
    <row r="44" spans="1:4" outlineLevel="1">
      <c r="A44" s="151" t="s">
        <v>1264</v>
      </c>
      <c r="B44" s="79" t="s">
        <v>571</v>
      </c>
      <c r="C44" s="79"/>
      <c r="D44" s="43"/>
    </row>
    <row r="45" spans="1:4" ht="17.25" customHeight="1" outlineLevel="1">
      <c r="A45" s="151" t="s">
        <v>1265</v>
      </c>
      <c r="B45" s="79" t="s">
        <v>571</v>
      </c>
      <c r="C45" s="79"/>
      <c r="D45" s="43"/>
    </row>
    <row r="46" spans="1:4" ht="17.25" customHeight="1" outlineLevel="1">
      <c r="A46" s="151" t="s">
        <v>1266</v>
      </c>
      <c r="B46" s="79" t="s">
        <v>1300</v>
      </c>
      <c r="C46" s="79"/>
      <c r="D46" s="43"/>
    </row>
    <row r="47" spans="1:4" ht="17.25" customHeight="1" outlineLevel="1">
      <c r="A47" s="151" t="s">
        <v>1267</v>
      </c>
      <c r="B47" s="79" t="s">
        <v>1300</v>
      </c>
      <c r="C47" s="79"/>
      <c r="D47" s="43"/>
    </row>
    <row r="48" spans="1:4" ht="17.25" customHeight="1" outlineLevel="1">
      <c r="A48" s="151" t="s">
        <v>1268</v>
      </c>
      <c r="B48" s="79" t="s">
        <v>1300</v>
      </c>
      <c r="C48" s="79"/>
      <c r="D48" s="43"/>
    </row>
    <row r="49" spans="1:4" ht="17.25" customHeight="1" outlineLevel="1">
      <c r="A49" s="151" t="s">
        <v>1269</v>
      </c>
      <c r="B49" s="79" t="s">
        <v>1300</v>
      </c>
      <c r="C49" s="79"/>
      <c r="D49" s="43"/>
    </row>
    <row r="50" spans="1:4" ht="17.25" customHeight="1" outlineLevel="1">
      <c r="A50" s="151" t="s">
        <v>1270</v>
      </c>
      <c r="B50" s="79" t="s">
        <v>1300</v>
      </c>
      <c r="C50" s="79"/>
      <c r="D50" s="43"/>
    </row>
    <row r="51" spans="1:4" ht="17.25" customHeight="1" outlineLevel="1">
      <c r="A51" s="151" t="s">
        <v>1271</v>
      </c>
      <c r="B51" s="79" t="s">
        <v>1300</v>
      </c>
      <c r="C51" s="79"/>
      <c r="D51" s="43"/>
    </row>
    <row r="52" spans="1:4" ht="17.25" customHeight="1" outlineLevel="1">
      <c r="A52" s="151" t="s">
        <v>1272</v>
      </c>
      <c r="B52" s="79" t="s">
        <v>1300</v>
      </c>
      <c r="C52" s="79"/>
      <c r="D52" s="43"/>
    </row>
    <row r="53" spans="1:4" ht="17.25" customHeight="1" outlineLevel="1">
      <c r="A53" s="151" t="s">
        <v>1273</v>
      </c>
      <c r="B53" s="79" t="s">
        <v>1300</v>
      </c>
      <c r="C53" s="79"/>
      <c r="D53" s="43"/>
    </row>
    <row r="54" spans="1:4" ht="17.25" customHeight="1" outlineLevel="1">
      <c r="A54" s="151" t="s">
        <v>1274</v>
      </c>
      <c r="B54" s="79" t="s">
        <v>1300</v>
      </c>
      <c r="C54" s="79"/>
      <c r="D54" s="43"/>
    </row>
    <row r="55" spans="1:4" ht="17.25" customHeight="1" outlineLevel="1">
      <c r="A55" s="151" t="s">
        <v>1275</v>
      </c>
      <c r="B55" s="79" t="s">
        <v>1300</v>
      </c>
      <c r="C55" s="79"/>
      <c r="D55" s="43"/>
    </row>
    <row r="56" spans="1:4" ht="17.25" customHeight="1" outlineLevel="1">
      <c r="A56" s="151" t="s">
        <v>1276</v>
      </c>
      <c r="B56" s="79" t="s">
        <v>1300</v>
      </c>
      <c r="C56" s="79"/>
      <c r="D56" s="43"/>
    </row>
    <row r="57" spans="1:4" ht="12" customHeight="1" outlineLevel="1">
      <c r="A57" s="151" t="s">
        <v>677</v>
      </c>
      <c r="B57" s="79" t="s">
        <v>571</v>
      </c>
      <c r="C57" s="79"/>
      <c r="D57" s="43"/>
    </row>
    <row r="58" spans="1:4" ht="12" customHeight="1" outlineLevel="1">
      <c r="A58" s="151" t="s">
        <v>1277</v>
      </c>
      <c r="B58" s="79" t="s">
        <v>1300</v>
      </c>
      <c r="C58" s="79"/>
      <c r="D58" s="43"/>
    </row>
    <row r="59" spans="1:4" ht="38.25" outlineLevel="1">
      <c r="A59" s="151" t="s">
        <v>1278</v>
      </c>
      <c r="B59" s="79" t="s">
        <v>1300</v>
      </c>
      <c r="C59" s="79"/>
      <c r="D59" s="43"/>
    </row>
    <row r="60" spans="1:4" ht="38.25" outlineLevel="1">
      <c r="A60" s="151" t="s">
        <v>1279</v>
      </c>
      <c r="B60" s="79" t="s">
        <v>1300</v>
      </c>
      <c r="C60" s="79"/>
      <c r="D60" s="43"/>
    </row>
    <row r="61" spans="1:4" outlineLevel="1">
      <c r="A61" s="45" t="s">
        <v>1280</v>
      </c>
      <c r="B61" s="79" t="s">
        <v>571</v>
      </c>
      <c r="C61" s="79"/>
      <c r="D61" s="43"/>
    </row>
    <row r="62" spans="1:4" outlineLevel="1">
      <c r="A62" s="48" t="s">
        <v>138</v>
      </c>
      <c r="B62" s="79" t="s">
        <v>571</v>
      </c>
      <c r="C62" s="79"/>
      <c r="D62" s="43"/>
    </row>
    <row r="63" spans="1:4" ht="25.5" outlineLevel="1">
      <c r="A63" s="48" t="s">
        <v>139</v>
      </c>
      <c r="B63" s="79" t="s">
        <v>571</v>
      </c>
      <c r="C63" s="79"/>
      <c r="D63" s="43"/>
    </row>
    <row r="64" spans="1:4" outlineLevel="1">
      <c r="A64" s="45" t="s">
        <v>1281</v>
      </c>
      <c r="B64" s="79" t="s">
        <v>571</v>
      </c>
      <c r="C64" s="79"/>
      <c r="D64" s="18"/>
    </row>
    <row r="65" spans="1:4" outlineLevel="1">
      <c r="A65" s="48" t="s">
        <v>140</v>
      </c>
      <c r="B65" s="79" t="s">
        <v>571</v>
      </c>
      <c r="C65" s="79"/>
      <c r="D65" s="43"/>
    </row>
    <row r="66" spans="1:4" ht="25.5" outlineLevel="1">
      <c r="A66" s="82" t="s">
        <v>678</v>
      </c>
      <c r="B66" s="79" t="s">
        <v>571</v>
      </c>
      <c r="C66" s="79"/>
      <c r="D66" s="43"/>
    </row>
    <row r="67" spans="1:4" outlineLevel="1">
      <c r="A67" s="83" t="s">
        <v>141</v>
      </c>
      <c r="B67" s="79" t="s">
        <v>571</v>
      </c>
      <c r="C67" s="79"/>
      <c r="D67" s="43"/>
    </row>
    <row r="68" spans="1:4" s="17" customFormat="1" ht="14.25" customHeight="1">
      <c r="A68" s="94" t="s">
        <v>142</v>
      </c>
      <c r="B68" s="197"/>
      <c r="C68" s="197"/>
      <c r="D68" s="28"/>
    </row>
    <row r="69" spans="1:4" ht="25.5" outlineLevel="1">
      <c r="A69" s="45" t="s">
        <v>49</v>
      </c>
      <c r="B69" s="79" t="s">
        <v>571</v>
      </c>
      <c r="C69" s="79"/>
      <c r="D69" s="45"/>
    </row>
    <row r="70" spans="1:4" ht="38.25" outlineLevel="1">
      <c r="A70" s="106" t="s">
        <v>2476</v>
      </c>
      <c r="B70" s="79" t="s">
        <v>571</v>
      </c>
      <c r="C70" s="79"/>
      <c r="D70" s="18"/>
    </row>
    <row r="71" spans="1:4" ht="25.5" outlineLevel="1">
      <c r="A71" s="30" t="s">
        <v>665</v>
      </c>
      <c r="B71" s="79" t="s">
        <v>571</v>
      </c>
      <c r="C71" s="79"/>
      <c r="D71" s="18"/>
    </row>
    <row r="72" spans="1:4" ht="38.25" outlineLevel="1">
      <c r="A72" s="30" t="s">
        <v>47</v>
      </c>
      <c r="B72" s="79" t="s">
        <v>571</v>
      </c>
      <c r="C72" s="79"/>
      <c r="D72" s="18"/>
    </row>
    <row r="73" spans="1:4" outlineLevel="1">
      <c r="A73" s="80" t="s">
        <v>143</v>
      </c>
      <c r="B73" s="79" t="s">
        <v>571</v>
      </c>
      <c r="C73" s="79"/>
      <c r="D73" s="18"/>
    </row>
    <row r="74" spans="1:4" ht="15.75" customHeight="1" outlineLevel="1">
      <c r="A74" s="80" t="s">
        <v>144</v>
      </c>
      <c r="B74" s="79" t="s">
        <v>571</v>
      </c>
      <c r="C74" s="79"/>
      <c r="D74" s="18"/>
    </row>
    <row r="75" spans="1:4" ht="25.5" outlineLevel="1">
      <c r="A75" s="80" t="s">
        <v>679</v>
      </c>
      <c r="B75" s="79" t="s">
        <v>571</v>
      </c>
      <c r="C75" s="79"/>
      <c r="D75" s="43"/>
    </row>
    <row r="76" spans="1:4" outlineLevel="1">
      <c r="A76" s="45" t="s">
        <v>145</v>
      </c>
      <c r="B76" s="79" t="s">
        <v>571</v>
      </c>
      <c r="C76" s="79"/>
      <c r="D76" s="43"/>
    </row>
    <row r="77" spans="1:4" ht="25.5" outlineLevel="1">
      <c r="A77" s="45" t="s">
        <v>1282</v>
      </c>
      <c r="B77" s="79" t="s">
        <v>571</v>
      </c>
      <c r="C77" s="79"/>
      <c r="D77" s="43"/>
    </row>
    <row r="78" spans="1:4" outlineLevel="1">
      <c r="A78" s="80" t="s">
        <v>146</v>
      </c>
      <c r="B78" s="79" t="s">
        <v>571</v>
      </c>
      <c r="C78" s="79"/>
      <c r="D78" s="43"/>
    </row>
    <row r="79" spans="1:4" outlineLevel="1">
      <c r="A79" s="80" t="s">
        <v>147</v>
      </c>
      <c r="B79" s="79" t="s">
        <v>573</v>
      </c>
      <c r="C79" s="79"/>
      <c r="D79" s="43"/>
    </row>
    <row r="80" spans="1:4" ht="29.25" customHeight="1" outlineLevel="1">
      <c r="A80" s="45" t="s">
        <v>148</v>
      </c>
      <c r="B80" s="79" t="s">
        <v>571</v>
      </c>
      <c r="C80" s="79"/>
      <c r="D80" s="96"/>
    </row>
    <row r="81" spans="1:4" ht="15.75" customHeight="1" outlineLevel="1">
      <c r="A81" s="45" t="s">
        <v>149</v>
      </c>
      <c r="B81" s="79" t="s">
        <v>571</v>
      </c>
      <c r="C81" s="79"/>
      <c r="D81" s="43"/>
    </row>
    <row r="82" spans="1:4" ht="25.5" outlineLevel="1">
      <c r="A82" s="45" t="s">
        <v>150</v>
      </c>
      <c r="B82" s="79" t="s">
        <v>571</v>
      </c>
      <c r="C82" s="79"/>
      <c r="D82" s="43"/>
    </row>
    <row r="83" spans="1:4" ht="25.5" outlineLevel="1">
      <c r="A83" s="82" t="s">
        <v>151</v>
      </c>
      <c r="B83" s="79" t="s">
        <v>571</v>
      </c>
      <c r="C83" s="79"/>
      <c r="D83" s="43"/>
    </row>
    <row r="84" spans="1:4" outlineLevel="1">
      <c r="A84" s="82" t="s">
        <v>152</v>
      </c>
      <c r="B84" s="79" t="s">
        <v>573</v>
      </c>
      <c r="C84" s="79"/>
      <c r="D84" s="43"/>
    </row>
    <row r="85" spans="1:4" outlineLevel="1">
      <c r="A85" s="82" t="s">
        <v>153</v>
      </c>
      <c r="B85" s="79" t="s">
        <v>573</v>
      </c>
      <c r="C85" s="79"/>
      <c r="D85" s="43"/>
    </row>
    <row r="86" spans="1:4" outlineLevel="1">
      <c r="A86" s="82" t="s">
        <v>154</v>
      </c>
      <c r="B86" s="79" t="s">
        <v>571</v>
      </c>
      <c r="C86" s="79"/>
      <c r="D86" s="43"/>
    </row>
    <row r="87" spans="1:4" ht="25.5" outlineLevel="1">
      <c r="A87" s="82" t="s">
        <v>1283</v>
      </c>
      <c r="B87" s="79" t="s">
        <v>571</v>
      </c>
      <c r="C87" s="79"/>
      <c r="D87" s="43" t="s">
        <v>1284</v>
      </c>
    </row>
    <row r="88" spans="1:4" ht="51" outlineLevel="1">
      <c r="A88" s="129" t="s">
        <v>845</v>
      </c>
      <c r="B88" s="79" t="s">
        <v>571</v>
      </c>
      <c r="C88" s="79"/>
      <c r="D88" s="129"/>
    </row>
    <row r="89" spans="1:4" outlineLevel="1">
      <c r="A89" s="82" t="s">
        <v>155</v>
      </c>
      <c r="B89" s="79" t="s">
        <v>571</v>
      </c>
      <c r="C89" s="79"/>
      <c r="D89" s="43"/>
    </row>
    <row r="90" spans="1:4" ht="25.5" outlineLevel="1">
      <c r="A90" s="82" t="s">
        <v>156</v>
      </c>
      <c r="B90" s="79" t="s">
        <v>571</v>
      </c>
      <c r="C90" s="79"/>
      <c r="D90" s="43"/>
    </row>
    <row r="91" spans="1:4" outlineLevel="1">
      <c r="A91" s="82" t="s">
        <v>157</v>
      </c>
      <c r="B91" s="79" t="s">
        <v>571</v>
      </c>
      <c r="C91" s="79"/>
      <c r="D91" s="43"/>
    </row>
    <row r="92" spans="1:4" outlineLevel="1">
      <c r="A92" s="82" t="s">
        <v>158</v>
      </c>
      <c r="B92" s="79" t="s">
        <v>571</v>
      </c>
      <c r="C92" s="79"/>
      <c r="D92" s="43"/>
    </row>
    <row r="93" spans="1:4" outlineLevel="1">
      <c r="A93" s="82" t="s">
        <v>159</v>
      </c>
      <c r="B93" s="79" t="s">
        <v>573</v>
      </c>
      <c r="C93" s="79"/>
      <c r="D93" s="43"/>
    </row>
    <row r="94" spans="1:4" outlineLevel="1">
      <c r="A94" s="48" t="s">
        <v>680</v>
      </c>
      <c r="B94" s="79" t="s">
        <v>571</v>
      </c>
      <c r="C94" s="79"/>
      <c r="D94" s="43"/>
    </row>
    <row r="95" spans="1:4" ht="25.5" outlineLevel="1">
      <c r="A95" s="82" t="s">
        <v>1285</v>
      </c>
      <c r="B95" s="79" t="s">
        <v>571</v>
      </c>
      <c r="C95" s="79"/>
      <c r="D95" s="43"/>
    </row>
    <row r="96" spans="1:4" outlineLevel="1">
      <c r="A96" s="82" t="s">
        <v>160</v>
      </c>
      <c r="B96" s="79" t="s">
        <v>571</v>
      </c>
      <c r="C96" s="79"/>
      <c r="D96" s="43"/>
    </row>
    <row r="97" spans="1:4" outlineLevel="1">
      <c r="A97" s="82" t="s">
        <v>161</v>
      </c>
      <c r="B97" s="79" t="s">
        <v>571</v>
      </c>
      <c r="C97" s="79"/>
      <c r="D97" s="43"/>
    </row>
    <row r="98" spans="1:4" outlineLevel="1">
      <c r="A98" s="45" t="s">
        <v>1286</v>
      </c>
      <c r="B98" s="79" t="s">
        <v>571</v>
      </c>
      <c r="C98" s="79"/>
      <c r="D98" s="43"/>
    </row>
    <row r="99" spans="1:4" outlineLevel="1">
      <c r="A99" s="48" t="s">
        <v>162</v>
      </c>
      <c r="B99" s="79" t="s">
        <v>571</v>
      </c>
      <c r="C99" s="79"/>
      <c r="D99" s="43"/>
    </row>
    <row r="100" spans="1:4" outlineLevel="1">
      <c r="A100" s="106" t="s">
        <v>163</v>
      </c>
      <c r="B100" s="79" t="s">
        <v>571</v>
      </c>
      <c r="C100" s="79"/>
      <c r="D100" s="43"/>
    </row>
    <row r="101" spans="1:4" outlineLevel="1">
      <c r="A101" s="82" t="s">
        <v>1287</v>
      </c>
      <c r="B101" s="79" t="s">
        <v>571</v>
      </c>
      <c r="C101" s="79"/>
      <c r="D101" s="43"/>
    </row>
    <row r="102" spans="1:4" outlineLevel="1">
      <c r="A102" s="82" t="s">
        <v>164</v>
      </c>
      <c r="B102" s="79" t="s">
        <v>571</v>
      </c>
      <c r="C102" s="79"/>
      <c r="D102" s="43"/>
    </row>
    <row r="103" spans="1:4" ht="25.5" outlineLevel="1">
      <c r="A103" s="45" t="s">
        <v>165</v>
      </c>
      <c r="B103" s="79" t="s">
        <v>571</v>
      </c>
      <c r="C103" s="79"/>
      <c r="D103" s="43"/>
    </row>
    <row r="104" spans="1:4" outlineLevel="1">
      <c r="A104" s="45" t="s">
        <v>166</v>
      </c>
      <c r="B104" s="79" t="s">
        <v>571</v>
      </c>
      <c r="C104" s="79"/>
      <c r="D104" s="43"/>
    </row>
    <row r="105" spans="1:4" ht="25.5" outlineLevel="1">
      <c r="A105" s="45" t="s">
        <v>833</v>
      </c>
      <c r="B105" s="79" t="s">
        <v>1300</v>
      </c>
      <c r="C105" s="79"/>
      <c r="D105" s="43"/>
    </row>
    <row r="106" spans="1:4" ht="25.5" outlineLevel="1">
      <c r="A106" s="45" t="s">
        <v>1288</v>
      </c>
      <c r="B106" s="79" t="s">
        <v>571</v>
      </c>
      <c r="C106" s="79"/>
      <c r="D106" s="119"/>
    </row>
    <row r="107" spans="1:4" s="17" customFormat="1" ht="14.25" customHeight="1">
      <c r="A107" s="92" t="s">
        <v>167</v>
      </c>
      <c r="B107" s="197"/>
      <c r="C107" s="197"/>
      <c r="D107" s="28"/>
    </row>
    <row r="108" spans="1:4" outlineLevel="1">
      <c r="A108" s="48" t="s">
        <v>2477</v>
      </c>
      <c r="B108" s="79" t="s">
        <v>571</v>
      </c>
      <c r="C108" s="79"/>
      <c r="D108" s="43"/>
    </row>
    <row r="109" spans="1:4" outlineLevel="1">
      <c r="A109" s="45" t="s">
        <v>168</v>
      </c>
      <c r="B109" s="79" t="s">
        <v>571</v>
      </c>
      <c r="C109" s="79"/>
      <c r="D109" s="43"/>
    </row>
    <row r="110" spans="1:4" outlineLevel="1">
      <c r="A110" s="48" t="s">
        <v>169</v>
      </c>
      <c r="B110" s="79" t="s">
        <v>571</v>
      </c>
      <c r="C110" s="79"/>
      <c r="D110" s="43"/>
    </row>
    <row r="111" spans="1:4" outlineLevel="1">
      <c r="A111" s="48" t="s">
        <v>170</v>
      </c>
      <c r="B111" s="79" t="s">
        <v>571</v>
      </c>
      <c r="C111" s="79"/>
      <c r="D111" s="43"/>
    </row>
    <row r="112" spans="1:4" outlineLevel="1">
      <c r="A112" s="48" t="s">
        <v>171</v>
      </c>
      <c r="B112" s="79" t="s">
        <v>571</v>
      </c>
      <c r="C112" s="79"/>
      <c r="D112" s="43"/>
    </row>
    <row r="113" spans="1:5" ht="15.75" customHeight="1" outlineLevel="1">
      <c r="A113" s="45" t="s">
        <v>172</v>
      </c>
      <c r="B113" s="79" t="s">
        <v>571</v>
      </c>
      <c r="C113" s="79"/>
      <c r="D113" s="43"/>
    </row>
    <row r="114" spans="1:5" outlineLevel="1">
      <c r="A114" s="45" t="s">
        <v>173</v>
      </c>
      <c r="B114" s="79" t="s">
        <v>571</v>
      </c>
      <c r="C114" s="79"/>
      <c r="D114" s="43"/>
    </row>
    <row r="115" spans="1:5" ht="39.75" customHeight="1" outlineLevel="1">
      <c r="A115" s="45" t="s">
        <v>174</v>
      </c>
      <c r="B115" s="79" t="s">
        <v>571</v>
      </c>
      <c r="C115" s="79"/>
      <c r="D115" s="43"/>
    </row>
    <row r="116" spans="1:5" outlineLevel="1">
      <c r="A116" s="45" t="s">
        <v>175</v>
      </c>
      <c r="B116" s="79" t="s">
        <v>571</v>
      </c>
      <c r="C116" s="79"/>
      <c r="D116" s="43"/>
    </row>
    <row r="117" spans="1:5" ht="25.5" outlineLevel="1">
      <c r="A117" s="45" t="s">
        <v>681</v>
      </c>
      <c r="B117" s="79" t="s">
        <v>571</v>
      </c>
      <c r="C117" s="79"/>
      <c r="D117" s="43"/>
    </row>
    <row r="118" spans="1:5" outlineLevel="1">
      <c r="A118" s="48" t="s">
        <v>682</v>
      </c>
      <c r="B118" s="79" t="s">
        <v>571</v>
      </c>
      <c r="C118" s="79"/>
      <c r="D118" s="43"/>
    </row>
    <row r="119" spans="1:5" outlineLevel="1">
      <c r="A119" s="48" t="s">
        <v>176</v>
      </c>
      <c r="B119" s="79" t="s">
        <v>571</v>
      </c>
      <c r="C119" s="79"/>
      <c r="D119" s="43"/>
    </row>
    <row r="120" spans="1:5" s="17" customFormat="1" ht="14.25" customHeight="1">
      <c r="A120" s="116" t="s">
        <v>1289</v>
      </c>
      <c r="B120" s="197"/>
      <c r="C120" s="197"/>
      <c r="D120" s="117"/>
      <c r="E120" s="26"/>
    </row>
    <row r="121" spans="1:5" ht="25.5" outlineLevel="1">
      <c r="A121" s="45" t="s">
        <v>2479</v>
      </c>
      <c r="B121" s="79" t="s">
        <v>571</v>
      </c>
      <c r="C121" s="79"/>
      <c r="D121" s="43"/>
    </row>
    <row r="122" spans="1:5" ht="25.5" outlineLevel="1">
      <c r="A122" s="45" t="s">
        <v>2478</v>
      </c>
      <c r="B122" s="79" t="s">
        <v>1300</v>
      </c>
      <c r="C122" s="79"/>
      <c r="D122" s="43"/>
    </row>
    <row r="123" spans="1:5" ht="38.25" outlineLevel="1">
      <c r="A123" s="45" t="s">
        <v>1290</v>
      </c>
      <c r="B123" s="79" t="s">
        <v>1300</v>
      </c>
      <c r="C123" s="79"/>
      <c r="D123" s="43"/>
    </row>
    <row r="124" spans="1:5" ht="27" customHeight="1" outlineLevel="1">
      <c r="A124" s="45" t="s">
        <v>178</v>
      </c>
      <c r="B124" s="79" t="s">
        <v>573</v>
      </c>
      <c r="C124" s="79"/>
      <c r="D124" s="43"/>
    </row>
    <row r="125" spans="1:5" ht="25.5" outlineLevel="1">
      <c r="A125" s="45" t="s">
        <v>179</v>
      </c>
      <c r="B125" s="79" t="s">
        <v>573</v>
      </c>
      <c r="C125" s="79"/>
      <c r="D125" s="43"/>
    </row>
    <row r="126" spans="1:5" outlineLevel="1">
      <c r="A126" s="45" t="s">
        <v>180</v>
      </c>
      <c r="B126" s="79" t="s">
        <v>573</v>
      </c>
      <c r="C126" s="79"/>
      <c r="D126" s="43"/>
    </row>
    <row r="127" spans="1:5" ht="25.5" outlineLevel="1">
      <c r="A127" s="45" t="s">
        <v>181</v>
      </c>
      <c r="B127" s="79" t="s">
        <v>573</v>
      </c>
      <c r="C127" s="79"/>
      <c r="D127" s="43"/>
    </row>
    <row r="128" spans="1:5" ht="25.5" outlineLevel="1">
      <c r="A128" s="45" t="s">
        <v>182</v>
      </c>
      <c r="B128" s="79" t="s">
        <v>573</v>
      </c>
      <c r="C128" s="79"/>
      <c r="D128" s="43"/>
    </row>
    <row r="129" spans="1:4" ht="25.5" outlineLevel="1">
      <c r="A129" s="45" t="s">
        <v>183</v>
      </c>
      <c r="B129" s="79" t="s">
        <v>573</v>
      </c>
      <c r="C129" s="79"/>
      <c r="D129" s="43"/>
    </row>
    <row r="130" spans="1:4" ht="16.5" customHeight="1" outlineLevel="1">
      <c r="A130" s="45" t="s">
        <v>184</v>
      </c>
      <c r="B130" s="79" t="s">
        <v>573</v>
      </c>
      <c r="C130" s="79"/>
      <c r="D130" s="43"/>
    </row>
    <row r="131" spans="1:4" outlineLevel="1">
      <c r="A131" s="45" t="s">
        <v>185</v>
      </c>
      <c r="B131" s="79" t="s">
        <v>573</v>
      </c>
      <c r="C131" s="79"/>
      <c r="D131" s="43"/>
    </row>
    <row r="132" spans="1:4" ht="25.5" outlineLevel="1">
      <c r="A132" s="45" t="s">
        <v>186</v>
      </c>
      <c r="B132" s="79" t="s">
        <v>573</v>
      </c>
      <c r="C132" s="79"/>
      <c r="D132" s="43"/>
    </row>
    <row r="133" spans="1:4" outlineLevel="1">
      <c r="A133" s="45" t="s">
        <v>187</v>
      </c>
      <c r="B133" s="79" t="s">
        <v>573</v>
      </c>
      <c r="C133" s="79"/>
      <c r="D133" s="43"/>
    </row>
    <row r="134" spans="1:4" outlineLevel="1">
      <c r="A134" s="45" t="s">
        <v>188</v>
      </c>
      <c r="B134" s="79" t="s">
        <v>573</v>
      </c>
      <c r="C134" s="79"/>
      <c r="D134" s="43"/>
    </row>
    <row r="135" spans="1:4" ht="25.5" outlineLevel="1">
      <c r="A135" s="45" t="s">
        <v>189</v>
      </c>
      <c r="B135" s="79" t="s">
        <v>573</v>
      </c>
      <c r="C135" s="79"/>
      <c r="D135" s="43"/>
    </row>
    <row r="136" spans="1:4" ht="25.5" outlineLevel="1">
      <c r="A136" s="45" t="s">
        <v>190</v>
      </c>
      <c r="B136" s="79" t="s">
        <v>573</v>
      </c>
      <c r="C136" s="79"/>
      <c r="D136" s="43"/>
    </row>
    <row r="137" spans="1:4" outlineLevel="1">
      <c r="A137" s="45" t="s">
        <v>191</v>
      </c>
      <c r="B137" s="79" t="s">
        <v>573</v>
      </c>
      <c r="C137" s="79"/>
      <c r="D137" s="43"/>
    </row>
    <row r="138" spans="1:4" ht="25.5" outlineLevel="1">
      <c r="A138" s="45" t="s">
        <v>192</v>
      </c>
      <c r="B138" s="79" t="s">
        <v>573</v>
      </c>
      <c r="C138" s="79"/>
      <c r="D138" s="43"/>
    </row>
    <row r="139" spans="1:4" s="17" customFormat="1" ht="14.25" customHeight="1">
      <c r="A139" s="92" t="s">
        <v>193</v>
      </c>
      <c r="B139" s="197"/>
      <c r="C139" s="197"/>
      <c r="D139" s="28"/>
    </row>
    <row r="140" spans="1:4" ht="89.25" outlineLevel="1">
      <c r="A140" s="35" t="s">
        <v>1291</v>
      </c>
      <c r="B140" s="79" t="s">
        <v>571</v>
      </c>
      <c r="C140" s="79"/>
      <c r="D140" s="43"/>
    </row>
    <row r="141" spans="1:4" outlineLevel="1">
      <c r="A141" s="35" t="s">
        <v>194</v>
      </c>
      <c r="B141" s="79" t="s">
        <v>1300</v>
      </c>
      <c r="C141" s="79"/>
      <c r="D141" s="43"/>
    </row>
    <row r="142" spans="1:4" outlineLevel="1">
      <c r="A142" s="35" t="s">
        <v>195</v>
      </c>
      <c r="B142" s="79" t="s">
        <v>571</v>
      </c>
      <c r="C142" s="79"/>
      <c r="D142" s="43"/>
    </row>
    <row r="143" spans="1:4" ht="25.5" outlineLevel="1">
      <c r="A143" s="35" t="s">
        <v>196</v>
      </c>
      <c r="B143" s="79" t="s">
        <v>571</v>
      </c>
      <c r="C143" s="79"/>
      <c r="D143" s="43"/>
    </row>
    <row r="144" spans="1:4" ht="25.5" outlineLevel="1">
      <c r="A144" s="35" t="s">
        <v>197</v>
      </c>
      <c r="B144" s="79" t="s">
        <v>571</v>
      </c>
      <c r="C144" s="79"/>
      <c r="D144" s="43"/>
    </row>
    <row r="145" spans="1:4" outlineLevel="1">
      <c r="A145" s="82" t="s">
        <v>198</v>
      </c>
      <c r="B145" s="79" t="s">
        <v>571</v>
      </c>
      <c r="C145" s="79"/>
      <c r="D145" s="43"/>
    </row>
    <row r="146" spans="1:4" outlineLevel="1">
      <c r="A146" s="82" t="s">
        <v>199</v>
      </c>
      <c r="B146" s="79" t="s">
        <v>571</v>
      </c>
      <c r="C146" s="79"/>
      <c r="D146" s="43"/>
    </row>
    <row r="147" spans="1:4" outlineLevel="1">
      <c r="A147" s="82" t="s">
        <v>200</v>
      </c>
      <c r="B147" s="79" t="s">
        <v>571</v>
      </c>
      <c r="C147" s="79"/>
      <c r="D147" s="43"/>
    </row>
    <row r="148" spans="1:4" outlineLevel="1">
      <c r="A148" s="82" t="s">
        <v>201</v>
      </c>
      <c r="B148" s="79" t="s">
        <v>571</v>
      </c>
      <c r="C148" s="79"/>
      <c r="D148" s="43"/>
    </row>
    <row r="149" spans="1:4" ht="38.25" outlineLevel="1">
      <c r="A149" s="82" t="s">
        <v>202</v>
      </c>
      <c r="B149" s="79" t="s">
        <v>571</v>
      </c>
      <c r="C149" s="79"/>
      <c r="D149" s="43"/>
    </row>
    <row r="150" spans="1:4" ht="38.25" outlineLevel="1">
      <c r="A150" s="82" t="s">
        <v>203</v>
      </c>
      <c r="B150" s="79" t="s">
        <v>571</v>
      </c>
      <c r="C150" s="79"/>
      <c r="D150" s="43"/>
    </row>
    <row r="151" spans="1:4" ht="17.25" customHeight="1" outlineLevel="1">
      <c r="A151" s="45" t="s">
        <v>4</v>
      </c>
      <c r="B151" s="79" t="s">
        <v>571</v>
      </c>
      <c r="C151" s="79"/>
      <c r="D151" s="43"/>
    </row>
    <row r="152" spans="1:4" outlineLevel="1">
      <c r="A152" s="45" t="s">
        <v>5</v>
      </c>
      <c r="B152" s="79" t="s">
        <v>573</v>
      </c>
      <c r="C152" s="79"/>
      <c r="D152" s="43"/>
    </row>
    <row r="153" spans="1:4" ht="25.5" outlineLevel="1">
      <c r="A153" s="45" t="s">
        <v>6</v>
      </c>
      <c r="B153" s="79" t="s">
        <v>571</v>
      </c>
      <c r="C153" s="79"/>
      <c r="D153" s="43"/>
    </row>
    <row r="154" spans="1:4" outlineLevel="1">
      <c r="A154" s="45" t="s">
        <v>7</v>
      </c>
      <c r="B154" s="79" t="s">
        <v>571</v>
      </c>
      <c r="C154" s="79"/>
      <c r="D154" s="43"/>
    </row>
    <row r="155" spans="1:4" outlineLevel="1">
      <c r="A155" s="45" t="s">
        <v>8</v>
      </c>
      <c r="B155" s="79" t="s">
        <v>571</v>
      </c>
      <c r="C155" s="79"/>
      <c r="D155" s="43"/>
    </row>
    <row r="156" spans="1:4" outlineLevel="1">
      <c r="A156" s="45" t="s">
        <v>9</v>
      </c>
      <c r="B156" s="79" t="s">
        <v>571</v>
      </c>
      <c r="C156" s="79"/>
      <c r="D156" s="43"/>
    </row>
    <row r="157" spans="1:4" outlineLevel="1">
      <c r="A157" s="45" t="s">
        <v>10</v>
      </c>
      <c r="B157" s="79" t="s">
        <v>571</v>
      </c>
      <c r="C157" s="79"/>
      <c r="D157" s="43"/>
    </row>
    <row r="158" spans="1:4" outlineLevel="1">
      <c r="A158" s="45" t="s">
        <v>11</v>
      </c>
      <c r="B158" s="79" t="s">
        <v>571</v>
      </c>
      <c r="C158" s="79"/>
      <c r="D158" s="18"/>
    </row>
    <row r="159" spans="1:4" s="17" customFormat="1" ht="14.25" customHeight="1">
      <c r="A159" s="92" t="s">
        <v>12</v>
      </c>
      <c r="B159" s="197"/>
      <c r="C159" s="197"/>
      <c r="D159" s="72"/>
    </row>
    <row r="160" spans="1:4" outlineLevel="1">
      <c r="A160" s="82" t="s">
        <v>13</v>
      </c>
      <c r="B160" s="79" t="s">
        <v>571</v>
      </c>
      <c r="C160" s="79"/>
      <c r="D160" s="43"/>
    </row>
    <row r="161" spans="1:4" ht="25.5" outlineLevel="1">
      <c r="A161" s="82" t="s">
        <v>14</v>
      </c>
      <c r="B161" s="79" t="s">
        <v>571</v>
      </c>
      <c r="C161" s="79"/>
      <c r="D161" s="43"/>
    </row>
    <row r="162" spans="1:4" s="26" customFormat="1" outlineLevel="1">
      <c r="A162" s="48" t="s">
        <v>1292</v>
      </c>
      <c r="B162" s="79" t="s">
        <v>1300</v>
      </c>
      <c r="C162" s="79"/>
      <c r="D162" s="18"/>
    </row>
    <row r="163" spans="1:4" outlineLevel="1">
      <c r="A163" s="45" t="s">
        <v>15</v>
      </c>
      <c r="B163" s="79" t="s">
        <v>571</v>
      </c>
      <c r="C163" s="79"/>
      <c r="D163" s="43"/>
    </row>
    <row r="164" spans="1:4" s="17" customFormat="1" ht="14.25" customHeight="1">
      <c r="A164" s="92" t="s">
        <v>16</v>
      </c>
      <c r="B164" s="197"/>
      <c r="C164" s="197"/>
      <c r="D164" s="28"/>
    </row>
    <row r="165" spans="1:4" outlineLevel="1">
      <c r="A165" s="82" t="s">
        <v>17</v>
      </c>
      <c r="B165" s="79" t="s">
        <v>571</v>
      </c>
      <c r="C165" s="79"/>
      <c r="D165" s="43"/>
    </row>
    <row r="166" spans="1:4" ht="25.5" outlineLevel="1">
      <c r="A166" s="48" t="s">
        <v>18</v>
      </c>
      <c r="B166" s="79" t="s">
        <v>571</v>
      </c>
      <c r="C166" s="79"/>
      <c r="D166" s="43"/>
    </row>
    <row r="167" spans="1:4" ht="25.5" outlineLevel="1">
      <c r="A167" s="48" t="s">
        <v>19</v>
      </c>
      <c r="B167" s="79" t="s">
        <v>571</v>
      </c>
      <c r="C167" s="79"/>
      <c r="D167" s="43"/>
    </row>
    <row r="168" spans="1:4" ht="25.5" outlineLevel="1">
      <c r="A168" s="82" t="s">
        <v>48</v>
      </c>
      <c r="B168" s="79" t="s">
        <v>571</v>
      </c>
      <c r="C168" s="79"/>
      <c r="D168" s="43"/>
    </row>
    <row r="169" spans="1:4" ht="25.5" outlineLevel="1">
      <c r="A169" s="48" t="s">
        <v>631</v>
      </c>
      <c r="B169" s="79" t="s">
        <v>571</v>
      </c>
      <c r="C169" s="79"/>
      <c r="D169" s="43"/>
    </row>
    <row r="170" spans="1:4" s="17" customFormat="1" ht="14.25" customHeight="1">
      <c r="A170" s="94" t="s">
        <v>1293</v>
      </c>
      <c r="B170" s="200"/>
      <c r="C170" s="200"/>
      <c r="D170" s="120"/>
    </row>
    <row r="171" spans="1:4" ht="25.5" outlineLevel="1">
      <c r="A171" s="18" t="s">
        <v>1294</v>
      </c>
      <c r="B171" s="56" t="s">
        <v>1300</v>
      </c>
      <c r="C171" s="56"/>
      <c r="D171" s="43"/>
    </row>
    <row r="172" spans="1:4" outlineLevel="1">
      <c r="A172" s="18" t="s">
        <v>1295</v>
      </c>
      <c r="B172" s="56" t="s">
        <v>1300</v>
      </c>
      <c r="C172" s="56"/>
      <c r="D172" s="43"/>
    </row>
    <row r="173" spans="1:4" ht="51" outlineLevel="1">
      <c r="A173" s="18" t="s">
        <v>1301</v>
      </c>
      <c r="B173" s="56" t="s">
        <v>1300</v>
      </c>
      <c r="C173" s="56"/>
      <c r="D173" s="43"/>
    </row>
    <row r="174" spans="1:4" ht="38.25" outlineLevel="1">
      <c r="A174" s="18" t="s">
        <v>1296</v>
      </c>
      <c r="B174" s="56" t="s">
        <v>1300</v>
      </c>
      <c r="C174" s="56"/>
      <c r="D174" s="43"/>
    </row>
    <row r="175" spans="1:4" outlineLevel="1">
      <c r="A175" s="18" t="s">
        <v>1297</v>
      </c>
      <c r="B175" s="56" t="s">
        <v>1300</v>
      </c>
      <c r="C175" s="56"/>
      <c r="D175" s="43"/>
    </row>
    <row r="176" spans="1:4" ht="38.25" outlineLevel="1">
      <c r="A176" s="18" t="s">
        <v>1298</v>
      </c>
      <c r="B176" s="56" t="s">
        <v>1300</v>
      </c>
      <c r="C176" s="56"/>
      <c r="D176" s="43"/>
    </row>
    <row r="177" spans="1:4" ht="25.5" outlineLevel="1">
      <c r="A177" s="18" t="s">
        <v>1299</v>
      </c>
      <c r="B177" s="56" t="s">
        <v>1300</v>
      </c>
      <c r="C177" s="56"/>
      <c r="D177" s="43"/>
    </row>
  </sheetData>
  <dataConsolidate/>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63"/>
  <sheetViews>
    <sheetView topLeftCell="B1" workbookViewId="0">
      <pane xSplit="3" ySplit="2" topLeftCell="E3" activePane="bottomRight" state="frozen"/>
      <selection activeCell="B1" sqref="B1"/>
      <selection pane="topRight" activeCell="E1" sqref="E1"/>
      <selection pane="bottomLeft" activeCell="B3" sqref="B3"/>
      <selection pane="bottomRight" activeCell="F14" sqref="F14"/>
    </sheetView>
  </sheetViews>
  <sheetFormatPr defaultRowHeight="12.75"/>
  <cols>
    <col min="1" max="1" width="10.7109375" hidden="1" customWidth="1"/>
    <col min="2" max="2" width="8.7109375" customWidth="1"/>
    <col min="3" max="3" width="99.28515625" customWidth="1"/>
    <col min="4" max="5" width="16.140625" customWidth="1"/>
    <col min="6" max="6" width="42.42578125" customWidth="1"/>
  </cols>
  <sheetData>
    <row r="1" spans="1:10" ht="25.5">
      <c r="A1" s="295"/>
      <c r="B1" s="157" t="s">
        <v>577</v>
      </c>
      <c r="C1" s="157" t="s">
        <v>549</v>
      </c>
      <c r="D1" s="16" t="s">
        <v>561</v>
      </c>
      <c r="E1" s="16" t="s">
        <v>855</v>
      </c>
      <c r="F1" s="54" t="s">
        <v>330</v>
      </c>
      <c r="G1" s="14"/>
    </row>
    <row r="2" spans="1:10">
      <c r="A2" s="295"/>
      <c r="B2" s="53">
        <v>1</v>
      </c>
      <c r="C2" s="53">
        <v>2</v>
      </c>
      <c r="D2" s="53">
        <v>3</v>
      </c>
      <c r="E2" s="53">
        <v>4</v>
      </c>
      <c r="F2" s="53">
        <v>5</v>
      </c>
      <c r="G2" s="14"/>
    </row>
    <row r="3" spans="1:10">
      <c r="A3" s="295"/>
      <c r="B3" s="157" t="s">
        <v>20</v>
      </c>
      <c r="C3" s="158" t="s">
        <v>773</v>
      </c>
      <c r="D3" s="54"/>
      <c r="E3" s="54"/>
      <c r="F3" s="54"/>
      <c r="G3" s="17"/>
    </row>
    <row r="4" spans="1:10">
      <c r="A4" s="295"/>
      <c r="B4" s="157" t="str">
        <f>CONCATENATE(B3,"1")</f>
        <v>12.1</v>
      </c>
      <c r="C4" s="257" t="s">
        <v>846</v>
      </c>
      <c r="D4" s="16"/>
      <c r="E4" s="16"/>
      <c r="F4" s="16"/>
      <c r="G4" s="137"/>
      <c r="H4" s="3"/>
      <c r="I4" s="3"/>
      <c r="J4" s="3"/>
    </row>
    <row r="5" spans="1:10" ht="31.5">
      <c r="A5" s="295">
        <v>1</v>
      </c>
      <c r="B5" s="294" t="str">
        <f>CONCATENATE($B$4,".",A5)</f>
        <v>12.1.1</v>
      </c>
      <c r="C5" s="287" t="s">
        <v>774</v>
      </c>
      <c r="D5" s="288" t="s">
        <v>571</v>
      </c>
      <c r="E5" s="288"/>
      <c r="F5" s="295"/>
      <c r="G5" s="137"/>
      <c r="H5" s="138"/>
      <c r="I5" s="139"/>
      <c r="J5" s="73"/>
    </row>
    <row r="6" spans="1:10" ht="31.5">
      <c r="A6" s="295">
        <f>A5+1</f>
        <v>2</v>
      </c>
      <c r="B6" s="294" t="str">
        <f>CONCATENATE($B$4,".",A6)</f>
        <v>12.1.2</v>
      </c>
      <c r="C6" s="287" t="s">
        <v>775</v>
      </c>
      <c r="D6" s="288" t="s">
        <v>571</v>
      </c>
      <c r="E6" s="288"/>
      <c r="F6" s="295"/>
    </row>
    <row r="7" spans="1:10" ht="31.5">
      <c r="A7" s="295">
        <f t="shared" ref="A7:A29" si="0">A6+1</f>
        <v>3</v>
      </c>
      <c r="B7" s="294" t="str">
        <f>CONCATENATE($B$4,".",A7)</f>
        <v>12.1.3</v>
      </c>
      <c r="C7" s="287" t="s">
        <v>744</v>
      </c>
      <c r="D7" s="288" t="s">
        <v>571</v>
      </c>
      <c r="E7" s="288"/>
      <c r="F7" s="295"/>
    </row>
    <row r="8" spans="1:10" ht="15.75">
      <c r="A8" s="295">
        <f t="shared" si="0"/>
        <v>4</v>
      </c>
      <c r="B8" s="294" t="str">
        <f t="shared" ref="B8:B62" si="1">CONCATENATE($B$4,".",A8)</f>
        <v>12.1.4</v>
      </c>
      <c r="C8" s="287" t="s">
        <v>776</v>
      </c>
      <c r="D8" s="288" t="s">
        <v>571</v>
      </c>
      <c r="E8" s="288"/>
      <c r="F8" s="289"/>
    </row>
    <row r="9" spans="1:10" ht="31.5">
      <c r="A9" s="295">
        <f t="shared" si="0"/>
        <v>5</v>
      </c>
      <c r="B9" s="294" t="str">
        <f t="shared" si="1"/>
        <v>12.1.5</v>
      </c>
      <c r="C9" s="287" t="s">
        <v>745</v>
      </c>
      <c r="D9" s="288" t="s">
        <v>571</v>
      </c>
      <c r="E9" s="288"/>
      <c r="F9" s="295"/>
    </row>
    <row r="10" spans="1:10" ht="220.5">
      <c r="A10" s="295">
        <f t="shared" si="0"/>
        <v>6</v>
      </c>
      <c r="B10" s="294" t="str">
        <f t="shared" si="1"/>
        <v>12.1.6</v>
      </c>
      <c r="C10" s="287" t="s">
        <v>830</v>
      </c>
      <c r="D10" s="288" t="s">
        <v>571</v>
      </c>
      <c r="E10" s="288"/>
      <c r="F10" s="289"/>
    </row>
    <row r="11" spans="1:10" ht="47.25">
      <c r="A11" s="295">
        <f t="shared" si="0"/>
        <v>7</v>
      </c>
      <c r="B11" s="294" t="str">
        <f t="shared" si="1"/>
        <v>12.1.7</v>
      </c>
      <c r="C11" s="287" t="s">
        <v>746</v>
      </c>
      <c r="D11" s="288" t="s">
        <v>571</v>
      </c>
      <c r="E11" s="288"/>
      <c r="F11" s="295"/>
    </row>
    <row r="12" spans="1:10" ht="31.5">
      <c r="A12" s="295">
        <f t="shared" si="0"/>
        <v>8</v>
      </c>
      <c r="B12" s="294" t="str">
        <f t="shared" si="1"/>
        <v>12.1.8</v>
      </c>
      <c r="C12" s="287" t="s">
        <v>777</v>
      </c>
      <c r="D12" s="288" t="s">
        <v>571</v>
      </c>
      <c r="E12" s="288"/>
      <c r="F12" s="295"/>
    </row>
    <row r="13" spans="1:10" ht="31.5">
      <c r="A13" s="295">
        <f t="shared" si="0"/>
        <v>9</v>
      </c>
      <c r="B13" s="294" t="str">
        <f t="shared" si="1"/>
        <v>12.1.9</v>
      </c>
      <c r="C13" s="287" t="s">
        <v>747</v>
      </c>
      <c r="D13" s="288" t="s">
        <v>571</v>
      </c>
      <c r="E13" s="288"/>
      <c r="F13" s="295"/>
    </row>
    <row r="14" spans="1:10" ht="31.5">
      <c r="A14" s="295">
        <f t="shared" si="0"/>
        <v>10</v>
      </c>
      <c r="B14" s="294" t="str">
        <f t="shared" si="1"/>
        <v>12.1.10</v>
      </c>
      <c r="C14" s="287" t="s">
        <v>748</v>
      </c>
      <c r="D14" s="288" t="s">
        <v>571</v>
      </c>
      <c r="E14" s="288"/>
      <c r="F14" s="295"/>
    </row>
    <row r="15" spans="1:10" ht="15.75">
      <c r="A15" s="295">
        <f t="shared" si="0"/>
        <v>11</v>
      </c>
      <c r="B15" s="294" t="str">
        <f t="shared" si="1"/>
        <v>12.1.11</v>
      </c>
      <c r="C15" s="287" t="s">
        <v>778</v>
      </c>
      <c r="D15" s="288" t="s">
        <v>571</v>
      </c>
      <c r="E15" s="288"/>
      <c r="F15" s="295"/>
    </row>
    <row r="16" spans="1:10" ht="15.75">
      <c r="A16" s="295">
        <f t="shared" si="0"/>
        <v>12</v>
      </c>
      <c r="B16" s="294" t="str">
        <f t="shared" si="1"/>
        <v>12.1.12</v>
      </c>
      <c r="C16" s="287" t="s">
        <v>779</v>
      </c>
      <c r="D16" s="288" t="s">
        <v>571</v>
      </c>
      <c r="E16" s="288"/>
      <c r="F16" s="295"/>
    </row>
    <row r="17" spans="1:6" ht="31.5">
      <c r="A17" s="295">
        <f t="shared" si="0"/>
        <v>13</v>
      </c>
      <c r="B17" s="294" t="str">
        <f t="shared" si="1"/>
        <v>12.1.13</v>
      </c>
      <c r="C17" s="287" t="s">
        <v>749</v>
      </c>
      <c r="D17" s="288" t="s">
        <v>571</v>
      </c>
      <c r="E17" s="288"/>
      <c r="F17" s="295"/>
    </row>
    <row r="18" spans="1:6" ht="63">
      <c r="A18" s="295">
        <f t="shared" si="0"/>
        <v>14</v>
      </c>
      <c r="B18" s="294" t="str">
        <f t="shared" si="1"/>
        <v>12.1.14</v>
      </c>
      <c r="C18" s="287" t="s">
        <v>780</v>
      </c>
      <c r="D18" s="288" t="s">
        <v>571</v>
      </c>
      <c r="E18" s="288"/>
      <c r="F18" s="295"/>
    </row>
    <row r="19" spans="1:6" ht="47.25">
      <c r="A19" s="295">
        <f t="shared" si="0"/>
        <v>15</v>
      </c>
      <c r="B19" s="294" t="str">
        <f t="shared" si="1"/>
        <v>12.1.15</v>
      </c>
      <c r="C19" s="287" t="s">
        <v>781</v>
      </c>
      <c r="D19" s="288" t="s">
        <v>571</v>
      </c>
      <c r="E19" s="288"/>
      <c r="F19" s="295"/>
    </row>
    <row r="20" spans="1:6" ht="31.5">
      <c r="A20" s="295">
        <f t="shared" si="0"/>
        <v>16</v>
      </c>
      <c r="B20" s="294" t="str">
        <f t="shared" si="1"/>
        <v>12.1.16</v>
      </c>
      <c r="C20" s="287" t="s">
        <v>750</v>
      </c>
      <c r="D20" s="288" t="s">
        <v>573</v>
      </c>
      <c r="E20" s="288"/>
      <c r="F20" s="295"/>
    </row>
    <row r="21" spans="1:6" ht="78.75">
      <c r="A21" s="295">
        <f t="shared" si="0"/>
        <v>17</v>
      </c>
      <c r="B21" s="294" t="str">
        <f t="shared" si="1"/>
        <v>12.1.17</v>
      </c>
      <c r="C21" s="287" t="s">
        <v>782</v>
      </c>
      <c r="D21" s="288" t="s">
        <v>571</v>
      </c>
      <c r="E21" s="288"/>
      <c r="F21" s="295"/>
    </row>
    <row r="22" spans="1:6" ht="141.75">
      <c r="A22" s="295">
        <f t="shared" si="0"/>
        <v>18</v>
      </c>
      <c r="B22" s="294" t="str">
        <f t="shared" si="1"/>
        <v>12.1.18</v>
      </c>
      <c r="C22" s="287" t="s">
        <v>783</v>
      </c>
      <c r="D22" s="288" t="s">
        <v>571</v>
      </c>
      <c r="E22" s="288"/>
      <c r="F22" s="295"/>
    </row>
    <row r="23" spans="1:6" ht="15.75">
      <c r="A23" s="295">
        <f t="shared" si="0"/>
        <v>19</v>
      </c>
      <c r="B23" s="294" t="str">
        <f t="shared" si="1"/>
        <v>12.1.19</v>
      </c>
      <c r="C23" s="287" t="s">
        <v>751</v>
      </c>
      <c r="D23" s="288" t="s">
        <v>571</v>
      </c>
      <c r="E23" s="288"/>
      <c r="F23" s="295"/>
    </row>
    <row r="24" spans="1:6" ht="126">
      <c r="A24" s="295">
        <f t="shared" si="0"/>
        <v>20</v>
      </c>
      <c r="B24" s="294" t="str">
        <f t="shared" si="1"/>
        <v>12.1.20</v>
      </c>
      <c r="C24" s="287" t="s">
        <v>784</v>
      </c>
      <c r="D24" s="288" t="s">
        <v>571</v>
      </c>
      <c r="E24" s="288"/>
      <c r="F24" s="295"/>
    </row>
    <row r="25" spans="1:6" ht="31.5">
      <c r="A25" s="295">
        <f t="shared" si="0"/>
        <v>21</v>
      </c>
      <c r="B25" s="294" t="str">
        <f t="shared" si="1"/>
        <v>12.1.21</v>
      </c>
      <c r="C25" s="287" t="s">
        <v>752</v>
      </c>
      <c r="D25" s="288" t="s">
        <v>571</v>
      </c>
      <c r="E25" s="288"/>
      <c r="F25" s="295"/>
    </row>
    <row r="26" spans="1:6" ht="63">
      <c r="A26" s="295">
        <f t="shared" si="0"/>
        <v>22</v>
      </c>
      <c r="B26" s="294" t="str">
        <f t="shared" si="1"/>
        <v>12.1.22</v>
      </c>
      <c r="C26" s="287" t="s">
        <v>785</v>
      </c>
      <c r="D26" s="288" t="s">
        <v>571</v>
      </c>
      <c r="E26" s="288"/>
      <c r="F26" s="295"/>
    </row>
    <row r="27" spans="1:6" ht="31.5">
      <c r="A27" s="295">
        <f t="shared" si="0"/>
        <v>23</v>
      </c>
      <c r="B27" s="294" t="str">
        <f t="shared" si="1"/>
        <v>12.1.23</v>
      </c>
      <c r="C27" s="287" t="s">
        <v>753</v>
      </c>
      <c r="D27" s="288" t="s">
        <v>571</v>
      </c>
      <c r="E27" s="288"/>
      <c r="F27" s="295"/>
    </row>
    <row r="28" spans="1:6" ht="126">
      <c r="A28" s="295">
        <f t="shared" si="0"/>
        <v>24</v>
      </c>
      <c r="B28" s="294" t="str">
        <f t="shared" si="1"/>
        <v>12.1.24</v>
      </c>
      <c r="C28" s="287" t="s">
        <v>786</v>
      </c>
      <c r="D28" s="288" t="s">
        <v>571</v>
      </c>
      <c r="E28" s="288"/>
      <c r="F28" s="295"/>
    </row>
    <row r="29" spans="1:6" ht="31.5">
      <c r="A29" s="295">
        <f t="shared" si="0"/>
        <v>25</v>
      </c>
      <c r="B29" s="294" t="str">
        <f t="shared" si="1"/>
        <v>12.1.25</v>
      </c>
      <c r="C29" s="287" t="s">
        <v>754</v>
      </c>
      <c r="D29" s="288" t="s">
        <v>571</v>
      </c>
      <c r="E29" s="288"/>
      <c r="F29" s="295"/>
    </row>
    <row r="30" spans="1:6" ht="63">
      <c r="A30" s="295">
        <f t="shared" ref="A30:A61" si="2">A29+1</f>
        <v>26</v>
      </c>
      <c r="B30" s="294" t="str">
        <f t="shared" si="1"/>
        <v>12.1.26</v>
      </c>
      <c r="C30" s="287" t="s">
        <v>2320</v>
      </c>
      <c r="D30" s="288" t="s">
        <v>571</v>
      </c>
      <c r="E30" s="288"/>
      <c r="F30" s="295"/>
    </row>
    <row r="31" spans="1:6" ht="78.75">
      <c r="A31" s="295">
        <f t="shared" si="2"/>
        <v>27</v>
      </c>
      <c r="B31" s="294" t="str">
        <f t="shared" si="1"/>
        <v>12.1.27</v>
      </c>
      <c r="C31" s="287" t="s">
        <v>787</v>
      </c>
      <c r="D31" s="288" t="s">
        <v>571</v>
      </c>
      <c r="E31" s="288"/>
      <c r="F31" s="295"/>
    </row>
    <row r="32" spans="1:6" ht="15.75">
      <c r="A32" s="295">
        <f t="shared" si="2"/>
        <v>28</v>
      </c>
      <c r="B32" s="294" t="str">
        <f t="shared" si="1"/>
        <v>12.1.28</v>
      </c>
      <c r="C32" s="290" t="s">
        <v>755</v>
      </c>
      <c r="D32" s="288" t="s">
        <v>571</v>
      </c>
      <c r="E32" s="288"/>
      <c r="F32" s="295"/>
    </row>
    <row r="33" spans="1:6" ht="15.75">
      <c r="A33" s="295">
        <f t="shared" si="2"/>
        <v>29</v>
      </c>
      <c r="B33" s="294" t="str">
        <f t="shared" si="1"/>
        <v>12.1.29</v>
      </c>
      <c r="C33" s="290" t="s">
        <v>756</v>
      </c>
      <c r="D33" s="288" t="s">
        <v>571</v>
      </c>
      <c r="E33" s="288"/>
      <c r="F33" s="295"/>
    </row>
    <row r="34" spans="1:6" ht="15.75">
      <c r="A34" s="295">
        <f t="shared" si="2"/>
        <v>30</v>
      </c>
      <c r="B34" s="294" t="str">
        <f t="shared" si="1"/>
        <v>12.1.30</v>
      </c>
      <c r="C34" s="290" t="s">
        <v>757</v>
      </c>
      <c r="D34" s="288" t="s">
        <v>571</v>
      </c>
      <c r="E34" s="288"/>
      <c r="F34" s="295"/>
    </row>
    <row r="35" spans="1:6" ht="15.75">
      <c r="A35" s="295">
        <f t="shared" si="2"/>
        <v>31</v>
      </c>
      <c r="B35" s="294" t="str">
        <f t="shared" si="1"/>
        <v>12.1.31</v>
      </c>
      <c r="C35" s="290" t="s">
        <v>758</v>
      </c>
      <c r="D35" s="288" t="s">
        <v>571</v>
      </c>
      <c r="E35" s="288"/>
      <c r="F35" s="295"/>
    </row>
    <row r="36" spans="1:6" ht="31.5">
      <c r="A36" s="295">
        <f t="shared" si="2"/>
        <v>32</v>
      </c>
      <c r="B36" s="294" t="str">
        <f t="shared" si="1"/>
        <v>12.1.32</v>
      </c>
      <c r="C36" s="290" t="s">
        <v>788</v>
      </c>
      <c r="D36" s="288" t="s">
        <v>571</v>
      </c>
      <c r="E36" s="288"/>
      <c r="F36" s="295"/>
    </row>
    <row r="37" spans="1:6" ht="31.5">
      <c r="A37" s="295">
        <f t="shared" si="2"/>
        <v>33</v>
      </c>
      <c r="B37" s="294" t="str">
        <f t="shared" si="1"/>
        <v>12.1.33</v>
      </c>
      <c r="C37" s="290" t="s">
        <v>759</v>
      </c>
      <c r="D37" s="288" t="s">
        <v>571</v>
      </c>
      <c r="E37" s="288"/>
      <c r="F37" s="295"/>
    </row>
    <row r="38" spans="1:6" ht="15.75">
      <c r="A38" s="295">
        <f t="shared" si="2"/>
        <v>34</v>
      </c>
      <c r="B38" s="294" t="str">
        <f t="shared" si="1"/>
        <v>12.1.34</v>
      </c>
      <c r="C38" s="290" t="s">
        <v>760</v>
      </c>
      <c r="D38" s="288" t="s">
        <v>571</v>
      </c>
      <c r="E38" s="288"/>
      <c r="F38" s="295"/>
    </row>
    <row r="39" spans="1:6" ht="15.75">
      <c r="A39" s="295">
        <f t="shared" si="2"/>
        <v>35</v>
      </c>
      <c r="B39" s="294" t="str">
        <f t="shared" si="1"/>
        <v>12.1.35</v>
      </c>
      <c r="C39" s="290" t="s">
        <v>761</v>
      </c>
      <c r="D39" s="288" t="s">
        <v>571</v>
      </c>
      <c r="E39" s="288"/>
      <c r="F39" s="295"/>
    </row>
    <row r="40" spans="1:6" ht="15.75">
      <c r="A40" s="295">
        <f t="shared" si="2"/>
        <v>36</v>
      </c>
      <c r="B40" s="294" t="str">
        <f t="shared" si="1"/>
        <v>12.1.36</v>
      </c>
      <c r="C40" s="290" t="s">
        <v>762</v>
      </c>
      <c r="D40" s="288" t="s">
        <v>571</v>
      </c>
      <c r="E40" s="288"/>
      <c r="F40" s="295"/>
    </row>
    <row r="41" spans="1:6" ht="15.75">
      <c r="A41" s="295">
        <f t="shared" si="2"/>
        <v>37</v>
      </c>
      <c r="B41" s="294" t="str">
        <f t="shared" si="1"/>
        <v>12.1.37</v>
      </c>
      <c r="C41" s="290" t="s">
        <v>763</v>
      </c>
      <c r="D41" s="288" t="s">
        <v>571</v>
      </c>
      <c r="E41" s="288"/>
      <c r="F41" s="295"/>
    </row>
    <row r="42" spans="1:6" ht="63">
      <c r="A42" s="295">
        <f t="shared" si="2"/>
        <v>38</v>
      </c>
      <c r="B42" s="294" t="str">
        <f t="shared" si="1"/>
        <v>12.1.38</v>
      </c>
      <c r="C42" s="290" t="s">
        <v>789</v>
      </c>
      <c r="D42" s="288" t="s">
        <v>571</v>
      </c>
      <c r="E42" s="288"/>
      <c r="F42" s="295"/>
    </row>
    <row r="43" spans="1:6" ht="31.5">
      <c r="A43" s="295">
        <f t="shared" si="2"/>
        <v>39</v>
      </c>
      <c r="B43" s="294" t="str">
        <f t="shared" si="1"/>
        <v>12.1.39</v>
      </c>
      <c r="C43" s="290" t="s">
        <v>764</v>
      </c>
      <c r="D43" s="288" t="s">
        <v>571</v>
      </c>
      <c r="E43" s="288"/>
      <c r="F43" s="295"/>
    </row>
    <row r="44" spans="1:6" ht="94.5">
      <c r="A44" s="295">
        <f t="shared" si="2"/>
        <v>40</v>
      </c>
      <c r="B44" s="294" t="str">
        <f t="shared" si="1"/>
        <v>12.1.40</v>
      </c>
      <c r="C44" s="290" t="s">
        <v>790</v>
      </c>
      <c r="D44" s="288" t="s">
        <v>571</v>
      </c>
      <c r="E44" s="288"/>
      <c r="F44" s="295"/>
    </row>
    <row r="45" spans="1:6" ht="15.75">
      <c r="A45" s="295">
        <f t="shared" si="2"/>
        <v>41</v>
      </c>
      <c r="B45" s="294" t="str">
        <f t="shared" si="1"/>
        <v>12.1.41</v>
      </c>
      <c r="C45" s="290" t="s">
        <v>765</v>
      </c>
      <c r="D45" s="288" t="s">
        <v>571</v>
      </c>
      <c r="E45" s="288"/>
      <c r="F45" s="295"/>
    </row>
    <row r="46" spans="1:6" ht="15.75">
      <c r="A46" s="295">
        <f t="shared" si="2"/>
        <v>42</v>
      </c>
      <c r="B46" s="294" t="str">
        <f t="shared" si="1"/>
        <v>12.1.42</v>
      </c>
      <c r="C46" s="290" t="s">
        <v>791</v>
      </c>
      <c r="D46" s="288" t="s">
        <v>571</v>
      </c>
      <c r="E46" s="288"/>
      <c r="F46" s="295"/>
    </row>
    <row r="47" spans="1:6" ht="31.5">
      <c r="A47" s="295">
        <f t="shared" si="2"/>
        <v>43</v>
      </c>
      <c r="B47" s="294" t="str">
        <f t="shared" si="1"/>
        <v>12.1.43</v>
      </c>
      <c r="C47" s="290" t="s">
        <v>766</v>
      </c>
      <c r="D47" s="288" t="s">
        <v>571</v>
      </c>
      <c r="E47" s="288"/>
      <c r="F47" s="295"/>
    </row>
    <row r="48" spans="1:6" ht="15.75">
      <c r="A48" s="295">
        <f t="shared" si="2"/>
        <v>44</v>
      </c>
      <c r="B48" s="294" t="str">
        <f t="shared" si="1"/>
        <v>12.1.44</v>
      </c>
      <c r="C48" s="290" t="s">
        <v>767</v>
      </c>
      <c r="D48" s="288"/>
      <c r="E48" s="288"/>
      <c r="F48" s="295"/>
    </row>
    <row r="49" spans="1:6" ht="31.5">
      <c r="A49" s="295">
        <f t="shared" si="2"/>
        <v>45</v>
      </c>
      <c r="B49" s="294" t="str">
        <f t="shared" si="1"/>
        <v>12.1.45</v>
      </c>
      <c r="C49" s="290" t="s">
        <v>768</v>
      </c>
      <c r="D49" s="288" t="s">
        <v>571</v>
      </c>
      <c r="E49" s="288"/>
      <c r="F49" s="295"/>
    </row>
    <row r="50" spans="1:6" ht="47.25">
      <c r="A50" s="295">
        <f t="shared" si="2"/>
        <v>46</v>
      </c>
      <c r="B50" s="294" t="str">
        <f t="shared" si="1"/>
        <v>12.1.46</v>
      </c>
      <c r="C50" s="290" t="s">
        <v>792</v>
      </c>
      <c r="D50" s="288" t="s">
        <v>571</v>
      </c>
      <c r="E50" s="288"/>
      <c r="F50" s="295"/>
    </row>
    <row r="51" spans="1:6" ht="15.75">
      <c r="A51" s="295">
        <f t="shared" si="2"/>
        <v>47</v>
      </c>
      <c r="B51" s="294" t="str">
        <f t="shared" si="1"/>
        <v>12.1.47</v>
      </c>
      <c r="C51" s="290" t="s">
        <v>793</v>
      </c>
      <c r="D51" s="288" t="s">
        <v>571</v>
      </c>
      <c r="E51" s="288"/>
      <c r="F51" s="295"/>
    </row>
    <row r="52" spans="1:6" ht="78.75">
      <c r="A52" s="295">
        <f t="shared" si="2"/>
        <v>48</v>
      </c>
      <c r="B52" s="294" t="str">
        <f t="shared" si="1"/>
        <v>12.1.48</v>
      </c>
      <c r="C52" s="290" t="s">
        <v>794</v>
      </c>
      <c r="D52" s="288" t="s">
        <v>571</v>
      </c>
      <c r="E52" s="288"/>
      <c r="F52" s="295"/>
    </row>
    <row r="53" spans="1:6" ht="15.75">
      <c r="A53" s="295">
        <f t="shared" si="2"/>
        <v>49</v>
      </c>
      <c r="B53" s="294" t="str">
        <f t="shared" si="1"/>
        <v>12.1.49</v>
      </c>
      <c r="C53" s="290" t="s">
        <v>769</v>
      </c>
      <c r="D53" s="288" t="s">
        <v>571</v>
      </c>
      <c r="E53" s="288"/>
      <c r="F53" s="295"/>
    </row>
    <row r="54" spans="1:6" ht="63">
      <c r="A54" s="295">
        <f t="shared" si="2"/>
        <v>50</v>
      </c>
      <c r="B54" s="294" t="str">
        <f t="shared" si="1"/>
        <v>12.1.50</v>
      </c>
      <c r="C54" s="290" t="s">
        <v>795</v>
      </c>
      <c r="D54" s="288" t="s">
        <v>571</v>
      </c>
      <c r="E54" s="288"/>
      <c r="F54" s="295"/>
    </row>
    <row r="55" spans="1:6" ht="31.5">
      <c r="A55" s="295">
        <f t="shared" si="2"/>
        <v>51</v>
      </c>
      <c r="B55" s="294" t="str">
        <f t="shared" si="1"/>
        <v>12.1.51</v>
      </c>
      <c r="C55" s="290" t="s">
        <v>770</v>
      </c>
      <c r="D55" s="288" t="s">
        <v>571</v>
      </c>
      <c r="E55" s="288"/>
      <c r="F55" s="295"/>
    </row>
    <row r="56" spans="1:6" ht="15.75">
      <c r="A56" s="295">
        <f t="shared" si="2"/>
        <v>52</v>
      </c>
      <c r="B56" s="294" t="str">
        <f t="shared" si="1"/>
        <v>12.1.52</v>
      </c>
      <c r="C56" s="290" t="s">
        <v>771</v>
      </c>
      <c r="D56" s="288" t="s">
        <v>571</v>
      </c>
      <c r="E56" s="288"/>
      <c r="F56" s="295"/>
    </row>
    <row r="57" spans="1:6" ht="15.75">
      <c r="A57" s="295">
        <f t="shared" si="2"/>
        <v>53</v>
      </c>
      <c r="B57" s="294" t="str">
        <f t="shared" si="1"/>
        <v>12.1.53</v>
      </c>
      <c r="C57" s="290" t="s">
        <v>772</v>
      </c>
      <c r="D57" s="288" t="s">
        <v>571</v>
      </c>
      <c r="E57" s="288"/>
      <c r="F57" s="295"/>
    </row>
    <row r="58" spans="1:6" ht="15.75">
      <c r="A58" s="295">
        <f t="shared" si="2"/>
        <v>54</v>
      </c>
      <c r="B58" s="294" t="str">
        <f t="shared" si="1"/>
        <v>12.1.54</v>
      </c>
      <c r="C58" s="290" t="s">
        <v>796</v>
      </c>
      <c r="D58" s="288" t="s">
        <v>571</v>
      </c>
      <c r="E58" s="288"/>
      <c r="F58" s="295"/>
    </row>
    <row r="59" spans="1:6" ht="126">
      <c r="A59" s="295">
        <f t="shared" si="2"/>
        <v>55</v>
      </c>
      <c r="B59" s="215" t="str">
        <f t="shared" si="1"/>
        <v>12.1.55</v>
      </c>
      <c r="C59" s="291" t="s">
        <v>831</v>
      </c>
      <c r="D59" s="292" t="s">
        <v>571</v>
      </c>
      <c r="E59" s="292"/>
      <c r="F59" s="293"/>
    </row>
    <row r="60" spans="1:6" ht="47.25">
      <c r="A60" s="295">
        <f t="shared" si="2"/>
        <v>56</v>
      </c>
      <c r="B60" s="215" t="str">
        <f t="shared" si="1"/>
        <v>12.1.56</v>
      </c>
      <c r="C60" s="291" t="s">
        <v>832</v>
      </c>
      <c r="D60" s="292" t="s">
        <v>571</v>
      </c>
      <c r="E60" s="292"/>
      <c r="F60" s="289"/>
    </row>
    <row r="61" spans="1:6" ht="31.5">
      <c r="A61" s="295">
        <f t="shared" si="2"/>
        <v>57</v>
      </c>
      <c r="B61" s="215" t="str">
        <f t="shared" si="1"/>
        <v>12.1.57</v>
      </c>
      <c r="C61" s="291" t="s">
        <v>859</v>
      </c>
      <c r="D61" s="292" t="s">
        <v>571</v>
      </c>
      <c r="E61" s="292"/>
      <c r="F61" s="289"/>
    </row>
    <row r="62" spans="1:6" ht="31.5">
      <c r="A62" s="295">
        <v>58</v>
      </c>
      <c r="B62" s="215" t="str">
        <f t="shared" si="1"/>
        <v>12.1.58</v>
      </c>
      <c r="C62" s="291" t="s">
        <v>858</v>
      </c>
      <c r="D62" s="292" t="s">
        <v>571</v>
      </c>
      <c r="E62" s="296"/>
      <c r="F62" s="295"/>
    </row>
    <row r="63" spans="1:6" ht="31.5">
      <c r="A63" s="295">
        <v>59</v>
      </c>
      <c r="B63" s="215" t="str">
        <f t="shared" ref="B63" si="3">CONCATENATE($B$4,".",A63)</f>
        <v>12.1.59</v>
      </c>
      <c r="C63" s="291" t="s">
        <v>2321</v>
      </c>
      <c r="D63" s="292" t="s">
        <v>571</v>
      </c>
      <c r="E63" s="295"/>
      <c r="F63" s="295"/>
    </row>
  </sheetData>
  <customSheetViews>
    <customSheetView guid="{32A38C2E-816A-4574-8C16-0DF812FC0D2D}" hiddenColumns="1" topLeftCell="B1">
      <selection activeCell="C7" sqref="C7"/>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15</vt:i4>
      </vt:variant>
    </vt:vector>
  </HeadingPairs>
  <TitlesOfParts>
    <vt:vector size="15" baseType="lpstr">
      <vt:lpstr>Spis treści</vt:lpstr>
      <vt:lpstr>Wymagania pozafunkcjonalne</vt:lpstr>
      <vt:lpstr>Finanse i Księgowość</vt:lpstr>
      <vt:lpstr>Project Portfolio Management</vt:lpstr>
      <vt:lpstr>Budżetowanie i Kontroling</vt:lpstr>
      <vt:lpstr>Kadry-Płace</vt:lpstr>
      <vt:lpstr>Portal Korporacyjny</vt:lpstr>
      <vt:lpstr>Zakupy</vt:lpstr>
      <vt:lpstr>Magazyny i Indeksy</vt:lpstr>
      <vt:lpstr>Sprzedaż_CRM</vt:lpstr>
      <vt:lpstr>EOD i Workflow</vt:lpstr>
      <vt:lpstr>Repozytorium</vt:lpstr>
      <vt:lpstr>Najem</vt:lpstr>
      <vt:lpstr>ACP-opcja</vt:lpstr>
      <vt:lpstr>ACP-Słownik pojęć</vt:lpstr>
    </vt:vector>
  </TitlesOfParts>
  <Company>test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eit</cp:lastModifiedBy>
  <cp:lastPrinted>2013-06-23T15:23:41Z</cp:lastPrinted>
  <dcterms:created xsi:type="dcterms:W3CDTF">2012-02-07T12:23:21Z</dcterms:created>
  <dcterms:modified xsi:type="dcterms:W3CDTF">2019-10-11T08:51:47Z</dcterms:modified>
</cp:coreProperties>
</file>